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M11" i="26"/>
  <c r="L11"/>
  <c r="J11"/>
  <c r="I11"/>
  <c r="H11"/>
  <c r="F11"/>
  <c r="E11"/>
  <c r="D11"/>
  <c r="C11"/>
  <c r="G10"/>
  <c r="G9"/>
  <c r="K8"/>
  <c r="K11" s="1"/>
  <c r="N7"/>
  <c r="N11" s="1"/>
  <c r="L23" i="25"/>
  <c r="N21"/>
  <c r="M21"/>
  <c r="M23" s="1"/>
  <c r="L21"/>
  <c r="K21"/>
  <c r="K23" s="1"/>
  <c r="J21"/>
  <c r="I21"/>
  <c r="H21"/>
  <c r="F21"/>
  <c r="E21"/>
  <c r="E23" s="1"/>
  <c r="D21"/>
  <c r="C21"/>
  <c r="G20"/>
  <c r="G19"/>
  <c r="G18"/>
  <c r="N10"/>
  <c r="M10"/>
  <c r="L10"/>
  <c r="K10"/>
  <c r="J10"/>
  <c r="I10"/>
  <c r="H10"/>
  <c r="H23" s="1"/>
  <c r="F10"/>
  <c r="F23" s="1"/>
  <c r="E10"/>
  <c r="D10"/>
  <c r="D23" s="1"/>
  <c r="C10"/>
  <c r="C23" s="1"/>
  <c r="G9"/>
  <c r="G8"/>
  <c r="G7"/>
  <c r="G10" s="1"/>
  <c r="N20" i="24"/>
  <c r="M20"/>
  <c r="N18"/>
  <c r="M18"/>
  <c r="L18"/>
  <c r="K18"/>
  <c r="K20" s="1"/>
  <c r="J18"/>
  <c r="J20" s="1"/>
  <c r="I18"/>
  <c r="I20" s="1"/>
  <c r="H18"/>
  <c r="F18"/>
  <c r="E18"/>
  <c r="D18"/>
  <c r="C18"/>
  <c r="G17"/>
  <c r="G18" s="1"/>
  <c r="N12"/>
  <c r="M12"/>
  <c r="L12"/>
  <c r="K12"/>
  <c r="J12"/>
  <c r="I12"/>
  <c r="H12"/>
  <c r="H20" s="1"/>
  <c r="F12"/>
  <c r="F20" s="1"/>
  <c r="E12"/>
  <c r="E20" s="1"/>
  <c r="D12"/>
  <c r="D20" s="1"/>
  <c r="C12"/>
  <c r="C20" s="1"/>
  <c r="G11"/>
  <c r="G10"/>
  <c r="G9"/>
  <c r="G12" s="1"/>
  <c r="G20" s="1"/>
  <c r="N15" i="23"/>
  <c r="M15"/>
  <c r="L15"/>
  <c r="K15"/>
  <c r="J15"/>
  <c r="I15"/>
  <c r="H15"/>
  <c r="G15"/>
  <c r="F15"/>
  <c r="E15"/>
  <c r="D15"/>
  <c r="C15"/>
  <c r="G14"/>
  <c r="N9"/>
  <c r="N17" s="1"/>
  <c r="M9"/>
  <c r="M17" s="1"/>
  <c r="L9"/>
  <c r="L17" s="1"/>
  <c r="K9"/>
  <c r="K17" s="1"/>
  <c r="J9"/>
  <c r="J17" s="1"/>
  <c r="I9"/>
  <c r="I17" s="1"/>
  <c r="H9"/>
  <c r="H17" s="1"/>
  <c r="F9"/>
  <c r="E9"/>
  <c r="E17" s="1"/>
  <c r="D9"/>
  <c r="D17" s="1"/>
  <c r="C9"/>
  <c r="C17" s="1"/>
  <c r="G8"/>
  <c r="G7"/>
  <c r="G9" l="1"/>
  <c r="G17" s="1"/>
  <c r="F17"/>
  <c r="L20" i="24"/>
  <c r="G21" i="25"/>
  <c r="G23" s="1"/>
  <c r="I23"/>
  <c r="N23"/>
  <c r="J23"/>
  <c r="G11" i="26"/>
</calcChain>
</file>

<file path=xl/sharedStrings.xml><?xml version="1.0" encoding="utf-8"?>
<sst xmlns="http://schemas.openxmlformats.org/spreadsheetml/2006/main" count="198" uniqueCount="52">
  <si>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</si>
  <si>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</si>
  <si>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</si>
  <si>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</si>
  <si>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</si>
  <si>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</si>
  <si>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</si>
  <si>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</si>
  <si>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</si>
  <si>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</si>
  <si>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</si>
  <si>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</si>
  <si>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</si>
  <si>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</si>
  <si>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</si>
  <si>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</si>
  <si>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</si>
  <si>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</si>
  <si>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</si>
  <si>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</si>
  <si>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</si>
  <si>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</si>
  <si>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2 ДЕНЬ</t>
  </si>
  <si>
    <t>№439, 1996</t>
  </si>
  <si>
    <t>Курица отварная</t>
  </si>
  <si>
    <t>ттк №18</t>
  </si>
  <si>
    <t>Сложный гарнир: картофельное пюре и свежий огурец</t>
  </si>
  <si>
    <t>150/30</t>
  </si>
  <si>
    <t>№629, 1996</t>
  </si>
  <si>
    <t>Чай с лимоном и сахаром</t>
  </si>
  <si>
    <t>200/15/7</t>
  </si>
  <si>
    <t>Хлеб ржаной</t>
  </si>
  <si>
    <t>ТТК №237</t>
  </si>
  <si>
    <t>Тефтели рыбные с соусом</t>
  </si>
  <si>
    <t>90/25</t>
  </si>
  <si>
    <t>№472, 1996</t>
  </si>
  <si>
    <t>ОБЕД</t>
  </si>
  <si>
    <t>ТТК №2</t>
  </si>
  <si>
    <t>200/10</t>
  </si>
  <si>
    <t>ПОЛДНИК</t>
  </si>
  <si>
    <t>Овощи порционно (огурец)</t>
  </si>
  <si>
    <t>№ 129, 1996</t>
  </si>
  <si>
    <t>Расольник Ленинградский с мясом и сметаной</t>
  </si>
  <si>
    <t>200/12,5/10</t>
  </si>
  <si>
    <t>Картофельное пюре</t>
  </si>
  <si>
    <t>Расольник Ленинградский со сметаной</t>
  </si>
  <si>
    <t>ЗАВТРАК</t>
  </si>
  <si>
    <t>№466, 1996</t>
  </si>
  <si>
    <t>Рис припущенный</t>
  </si>
  <si>
    <t>ТТК №3Н</t>
  </si>
  <si>
    <t xml:space="preserve">Компот из сухофруктов </t>
  </si>
  <si>
    <t>250/12,5/10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</si>
</sst>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0" zoomScaleNormal="70" workbookViewId="0">
      <selection activeCell="B31" sqref="B31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399999999999999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399999999999999" customHeight="1">
      <c r="A3" s="35" t="s">
        <v>1</v>
      </c>
      <c r="B3" s="35" t="s">
        <v>2</v>
      </c>
      <c r="C3" s="35" t="s">
        <v>3</v>
      </c>
      <c r="D3" s="28" t="s">
        <v>4</v>
      </c>
      <c r="E3" s="29"/>
      <c r="F3" s="30"/>
      <c r="G3" s="35" t="s">
        <v>5</v>
      </c>
      <c r="H3" s="31" t="s">
        <v>6</v>
      </c>
      <c r="I3" s="32"/>
      <c r="J3" s="33"/>
      <c r="K3" s="31" t="s">
        <v>7</v>
      </c>
      <c r="L3" s="32"/>
      <c r="M3" s="32"/>
      <c r="N3" s="33"/>
    </row>
    <row r="4" spans="1:14" ht="17.399999999999999" customHeight="1">
      <c r="A4" s="36"/>
      <c r="B4" s="36"/>
      <c r="C4" s="36"/>
      <c r="D4" s="3" t="s">
        <v>8</v>
      </c>
      <c r="E4" s="4" t="s">
        <v>9</v>
      </c>
      <c r="F4" s="4" t="s">
        <v>10</v>
      </c>
      <c r="G4" s="36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3" t="s">
        <v>23</v>
      </c>
      <c r="B5" s="8" t="s">
        <v>24</v>
      </c>
      <c r="C5" s="3">
        <v>90</v>
      </c>
      <c r="D5" s="7">
        <v>27.5</v>
      </c>
      <c r="E5" s="7">
        <v>10.62</v>
      </c>
      <c r="F5" s="7">
        <v>1.01</v>
      </c>
      <c r="G5" s="7">
        <v>209.63</v>
      </c>
      <c r="H5" s="7">
        <v>0.09</v>
      </c>
      <c r="I5" s="7">
        <v>0.27</v>
      </c>
      <c r="J5" s="7">
        <v>0.09</v>
      </c>
      <c r="K5" s="7">
        <v>28.13</v>
      </c>
      <c r="L5" s="7">
        <v>247.81</v>
      </c>
      <c r="M5" s="7">
        <v>27.83</v>
      </c>
      <c r="N5" s="7">
        <v>2.12</v>
      </c>
    </row>
    <row r="6" spans="1:14" ht="17.399999999999999" customHeight="1">
      <c r="A6" s="4" t="s">
        <v>25</v>
      </c>
      <c r="B6" s="16" t="s">
        <v>26</v>
      </c>
      <c r="C6" s="4" t="s">
        <v>27</v>
      </c>
      <c r="D6" s="7">
        <v>4.1399999999999997</v>
      </c>
      <c r="E6" s="7">
        <v>5.71</v>
      </c>
      <c r="F6" s="7">
        <v>24.98</v>
      </c>
      <c r="G6" s="7">
        <v>167.87</v>
      </c>
      <c r="H6" s="7">
        <v>0.17</v>
      </c>
      <c r="I6" s="7">
        <v>37.200000000000003</v>
      </c>
      <c r="J6" s="7">
        <v>0.03</v>
      </c>
      <c r="K6" s="7">
        <v>95.38</v>
      </c>
      <c r="L6" s="7">
        <v>143.96</v>
      </c>
      <c r="M6" s="7">
        <v>50.24</v>
      </c>
      <c r="N6" s="7">
        <v>2.08</v>
      </c>
    </row>
    <row r="7" spans="1:14" ht="17.399999999999999" customHeight="1">
      <c r="A7" s="3" t="s">
        <v>28</v>
      </c>
      <c r="B7" s="8" t="s">
        <v>29</v>
      </c>
      <c r="C7" s="3" t="s">
        <v>30</v>
      </c>
      <c r="D7" s="5">
        <v>0.26</v>
      </c>
      <c r="E7" s="5">
        <v>0.05</v>
      </c>
      <c r="F7" s="5">
        <v>15.22</v>
      </c>
      <c r="G7" s="9">
        <f>(D7+F7)*4+(E7*9)</f>
        <v>62.370000000000005</v>
      </c>
      <c r="H7" s="5">
        <v>0</v>
      </c>
      <c r="I7" s="5">
        <v>2.9</v>
      </c>
      <c r="J7" s="5">
        <v>0</v>
      </c>
      <c r="K7" s="5">
        <v>8.0500000000000007</v>
      </c>
      <c r="L7" s="5">
        <v>9.7799999999999994</v>
      </c>
      <c r="M7" s="5">
        <v>5.24</v>
      </c>
      <c r="N7" s="5">
        <v>0.9</v>
      </c>
    </row>
    <row r="8" spans="1:14" ht="17.399999999999999" customHeight="1">
      <c r="A8" s="3"/>
      <c r="B8" s="8" t="s">
        <v>31</v>
      </c>
      <c r="C8" s="3">
        <v>40</v>
      </c>
      <c r="D8" s="7">
        <v>3.2</v>
      </c>
      <c r="E8" s="7">
        <v>0.53</v>
      </c>
      <c r="F8" s="7">
        <v>23.73</v>
      </c>
      <c r="G8" s="4">
        <f>(D8+F8)*4+(E8*9)</f>
        <v>112.49</v>
      </c>
      <c r="H8" s="7">
        <v>0.13</v>
      </c>
      <c r="I8" s="7">
        <v>0.13</v>
      </c>
      <c r="J8" s="20">
        <v>0</v>
      </c>
      <c r="K8" s="20">
        <v>0</v>
      </c>
      <c r="L8" s="20">
        <v>0</v>
      </c>
      <c r="M8" s="7">
        <v>0.13</v>
      </c>
      <c r="N8" s="7">
        <v>0.13</v>
      </c>
    </row>
    <row r="9" spans="1:14" ht="17.399999999999999" customHeight="1">
      <c r="A9" s="11"/>
      <c r="B9" s="11" t="s">
        <v>18</v>
      </c>
      <c r="C9" s="13">
        <f>C5+150+30+200+15+7+C8</f>
        <v>532</v>
      </c>
      <c r="D9" s="13">
        <f t="shared" ref="D9:N9" si="0">SUM(D5:D8)</f>
        <v>35.1</v>
      </c>
      <c r="E9" s="13">
        <f t="shared" si="0"/>
        <v>16.91</v>
      </c>
      <c r="F9" s="13">
        <f t="shared" si="0"/>
        <v>64.94</v>
      </c>
      <c r="G9" s="13">
        <f t="shared" si="0"/>
        <v>552.36</v>
      </c>
      <c r="H9" s="13">
        <f t="shared" si="0"/>
        <v>0.39</v>
      </c>
      <c r="I9" s="13">
        <f t="shared" si="0"/>
        <v>40.500000000000007</v>
      </c>
      <c r="J9" s="13">
        <f t="shared" si="0"/>
        <v>0.12</v>
      </c>
      <c r="K9" s="13">
        <f t="shared" si="0"/>
        <v>131.56</v>
      </c>
      <c r="L9" s="13">
        <f t="shared" si="0"/>
        <v>401.54999999999995</v>
      </c>
      <c r="M9" s="13">
        <f t="shared" si="0"/>
        <v>83.439999999999984</v>
      </c>
      <c r="N9" s="13">
        <f t="shared" si="0"/>
        <v>5.23</v>
      </c>
    </row>
    <row r="10" spans="1:14" ht="17.399999999999999" customHeight="1">
      <c r="A10" s="14"/>
      <c r="B10" s="14"/>
      <c r="C10" s="1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7.399999999999999" customHeight="1">
      <c r="A11" s="34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7.399999999999999" customHeight="1">
      <c r="A12" s="35" t="s">
        <v>1</v>
      </c>
      <c r="B12" s="35" t="s">
        <v>2</v>
      </c>
      <c r="C12" s="35" t="s">
        <v>3</v>
      </c>
      <c r="D12" s="28" t="s">
        <v>4</v>
      </c>
      <c r="E12" s="29"/>
      <c r="F12" s="30"/>
      <c r="G12" s="35" t="s">
        <v>5</v>
      </c>
      <c r="H12" s="31" t="s">
        <v>6</v>
      </c>
      <c r="I12" s="32"/>
      <c r="J12" s="33"/>
      <c r="K12" s="31" t="s">
        <v>7</v>
      </c>
      <c r="L12" s="32"/>
      <c r="M12" s="32"/>
      <c r="N12" s="33"/>
    </row>
    <row r="13" spans="1:14" ht="17.399999999999999" customHeight="1">
      <c r="A13" s="36"/>
      <c r="B13" s="36"/>
      <c r="C13" s="36"/>
      <c r="D13" s="3" t="s">
        <v>8</v>
      </c>
      <c r="E13" s="4" t="s">
        <v>9</v>
      </c>
      <c r="F13" s="4" t="s">
        <v>10</v>
      </c>
      <c r="G13" s="36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3"/>
      <c r="B14" s="8" t="s">
        <v>20</v>
      </c>
      <c r="C14" s="3">
        <v>200</v>
      </c>
      <c r="D14" s="21">
        <v>5.9</v>
      </c>
      <c r="E14" s="21">
        <v>6.75</v>
      </c>
      <c r="F14" s="21">
        <v>9.91</v>
      </c>
      <c r="G14" s="9">
        <f>(D14+F14)*4+(E14*9)</f>
        <v>123.99000000000001</v>
      </c>
      <c r="H14" s="21">
        <v>0.08</v>
      </c>
      <c r="I14" s="21">
        <v>2.74</v>
      </c>
      <c r="J14" s="21">
        <v>0.04</v>
      </c>
      <c r="K14" s="21">
        <v>253.2</v>
      </c>
      <c r="L14" s="21">
        <v>189.9</v>
      </c>
      <c r="M14" s="21">
        <v>29.54</v>
      </c>
      <c r="N14" s="21">
        <v>0.12</v>
      </c>
    </row>
    <row r="15" spans="1:14" ht="17.399999999999999" customHeight="1">
      <c r="A15" s="11"/>
      <c r="B15" s="11" t="s">
        <v>18</v>
      </c>
      <c r="C15" s="13">
        <f>SUM(C11:C14)</f>
        <v>200</v>
      </c>
      <c r="D15" s="11">
        <f t="shared" ref="D15:N15" si="1">SUM(D11:D14)</f>
        <v>5.9</v>
      </c>
      <c r="E15" s="11">
        <f t="shared" si="1"/>
        <v>6.75</v>
      </c>
      <c r="F15" s="11">
        <f t="shared" si="1"/>
        <v>9.91</v>
      </c>
      <c r="G15" s="11">
        <f t="shared" si="1"/>
        <v>123.99000000000001</v>
      </c>
      <c r="H15" s="11">
        <f t="shared" si="1"/>
        <v>0.08</v>
      </c>
      <c r="I15" s="11">
        <f t="shared" si="1"/>
        <v>2.74</v>
      </c>
      <c r="J15" s="11">
        <f t="shared" si="1"/>
        <v>0.04</v>
      </c>
      <c r="K15" s="11">
        <f t="shared" si="1"/>
        <v>253.2</v>
      </c>
      <c r="L15" s="11">
        <f t="shared" si="1"/>
        <v>189.9</v>
      </c>
      <c r="M15" s="11">
        <f t="shared" si="1"/>
        <v>29.54</v>
      </c>
      <c r="N15" s="11">
        <f t="shared" si="1"/>
        <v>0.12</v>
      </c>
    </row>
    <row r="16" spans="1:14" ht="17.399999999999999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7.399999999999999" customHeight="1">
      <c r="A17" s="14"/>
      <c r="B17" s="11" t="s">
        <v>21</v>
      </c>
      <c r="C17" s="13">
        <f>C9+C15</f>
        <v>732</v>
      </c>
      <c r="D17" s="13">
        <f t="shared" ref="D17:N17" si="2">D9+D15</f>
        <v>41</v>
      </c>
      <c r="E17" s="13">
        <f t="shared" si="2"/>
        <v>23.66</v>
      </c>
      <c r="F17" s="13">
        <f t="shared" si="2"/>
        <v>74.849999999999994</v>
      </c>
      <c r="G17" s="13">
        <f t="shared" si="2"/>
        <v>676.35</v>
      </c>
      <c r="H17" s="13">
        <f t="shared" si="2"/>
        <v>0.47000000000000003</v>
      </c>
      <c r="I17" s="13">
        <f t="shared" si="2"/>
        <v>43.240000000000009</v>
      </c>
      <c r="J17" s="13">
        <f t="shared" si="2"/>
        <v>0.16</v>
      </c>
      <c r="K17" s="13">
        <f t="shared" si="2"/>
        <v>384.76</v>
      </c>
      <c r="L17" s="13">
        <f t="shared" si="2"/>
        <v>591.44999999999993</v>
      </c>
      <c r="M17" s="13">
        <f t="shared" si="2"/>
        <v>112.97999999999999</v>
      </c>
      <c r="N17" s="13">
        <f t="shared" si="2"/>
        <v>5.3500000000000005</v>
      </c>
    </row>
    <row r="18" spans="1:14" ht="17.399999999999999" customHeight="1">
      <c r="A18" s="14"/>
      <c r="B18" s="14"/>
      <c r="C18" s="1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>
      <selection activeCell="C30" sqref="C30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7.399999999999999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399999999999999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7.399999999999999" customHeight="1">
      <c r="A4" s="35" t="s">
        <v>1</v>
      </c>
      <c r="B4" s="35" t="s">
        <v>2</v>
      </c>
      <c r="C4" s="35" t="s">
        <v>3</v>
      </c>
      <c r="D4" s="28" t="s">
        <v>4</v>
      </c>
      <c r="E4" s="29"/>
      <c r="F4" s="30"/>
      <c r="G4" s="35" t="s">
        <v>5</v>
      </c>
      <c r="H4" s="31" t="s">
        <v>6</v>
      </c>
      <c r="I4" s="32"/>
      <c r="J4" s="33"/>
      <c r="K4" s="31" t="s">
        <v>7</v>
      </c>
      <c r="L4" s="32"/>
      <c r="M4" s="32"/>
      <c r="N4" s="33"/>
    </row>
    <row r="5" spans="1:14" ht="17.399999999999999" customHeight="1">
      <c r="A5" s="36"/>
      <c r="B5" s="36"/>
      <c r="C5" s="36"/>
      <c r="D5" s="3" t="s">
        <v>8</v>
      </c>
      <c r="E5" s="4" t="s">
        <v>9</v>
      </c>
      <c r="F5" s="4" t="s">
        <v>10</v>
      </c>
      <c r="G5" s="36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17.399999999999999" customHeight="1">
      <c r="A6" s="4" t="s">
        <v>37</v>
      </c>
      <c r="B6" s="16" t="s">
        <v>40</v>
      </c>
      <c r="C6" s="4">
        <v>60</v>
      </c>
      <c r="D6" s="5">
        <v>0.48</v>
      </c>
      <c r="E6" s="5">
        <v>0.06</v>
      </c>
      <c r="F6" s="5">
        <v>1.56</v>
      </c>
      <c r="G6" s="5">
        <v>8.6999999999999993</v>
      </c>
      <c r="H6" s="7">
        <v>0.01</v>
      </c>
      <c r="I6" s="5">
        <v>6</v>
      </c>
      <c r="J6" s="5">
        <v>0</v>
      </c>
      <c r="K6" s="5">
        <v>13.8</v>
      </c>
      <c r="L6" s="5">
        <v>25.2</v>
      </c>
      <c r="M6" s="5">
        <v>8.4</v>
      </c>
      <c r="N6" s="5">
        <v>0.36</v>
      </c>
    </row>
    <row r="7" spans="1:14" ht="17.399999999999999" customHeight="1">
      <c r="A7" s="2" t="s">
        <v>41</v>
      </c>
      <c r="B7" s="15" t="s">
        <v>42</v>
      </c>
      <c r="C7" s="2" t="s">
        <v>43</v>
      </c>
      <c r="D7" s="3">
        <v>5.7</v>
      </c>
      <c r="E7" s="4">
        <v>9.6999999999999993</v>
      </c>
      <c r="F7" s="4">
        <v>14.7</v>
      </c>
      <c r="G7" s="2">
        <v>169.3</v>
      </c>
      <c r="H7" s="4">
        <v>0.1</v>
      </c>
      <c r="I7" s="4">
        <v>14.2</v>
      </c>
      <c r="J7" s="4">
        <v>183</v>
      </c>
      <c r="K7" s="4">
        <v>106.2</v>
      </c>
      <c r="L7" s="4">
        <v>149.30000000000001</v>
      </c>
      <c r="M7" s="4">
        <v>35.4</v>
      </c>
      <c r="N7" s="4">
        <v>1.3</v>
      </c>
    </row>
    <row r="8" spans="1:14" ht="17.399999999999999" customHeight="1">
      <c r="A8" s="3" t="s">
        <v>23</v>
      </c>
      <c r="B8" s="8" t="s">
        <v>24</v>
      </c>
      <c r="C8" s="3">
        <v>90</v>
      </c>
      <c r="D8" s="7">
        <v>27.5</v>
      </c>
      <c r="E8" s="7">
        <v>10.62</v>
      </c>
      <c r="F8" s="7">
        <v>1.01</v>
      </c>
      <c r="G8" s="7">
        <v>209.63</v>
      </c>
      <c r="H8" s="7">
        <v>0.09</v>
      </c>
      <c r="I8" s="7">
        <v>0.27</v>
      </c>
      <c r="J8" s="7">
        <v>0.09</v>
      </c>
      <c r="K8" s="7">
        <v>28.13</v>
      </c>
      <c r="L8" s="7">
        <v>247.81</v>
      </c>
      <c r="M8" s="7">
        <v>27.83</v>
      </c>
      <c r="N8" s="7">
        <v>2.12</v>
      </c>
    </row>
    <row r="9" spans="1:14" ht="17.399999999999999" customHeight="1">
      <c r="A9" s="4" t="s">
        <v>35</v>
      </c>
      <c r="B9" s="16" t="s">
        <v>44</v>
      </c>
      <c r="C9" s="4">
        <v>150</v>
      </c>
      <c r="D9" s="7">
        <v>3.24</v>
      </c>
      <c r="E9" s="7">
        <v>5.6</v>
      </c>
      <c r="F9" s="7">
        <v>22.05</v>
      </c>
      <c r="G9" s="9">
        <f t="shared" ref="G9:G11" si="0">(D9+F9)*4+(E9*9)</f>
        <v>151.56</v>
      </c>
      <c r="H9" s="7">
        <v>0.15</v>
      </c>
      <c r="I9" s="7">
        <v>25.95</v>
      </c>
      <c r="J9" s="7">
        <v>0.03</v>
      </c>
      <c r="K9" s="7">
        <v>69.5</v>
      </c>
      <c r="L9" s="7">
        <v>96.71</v>
      </c>
      <c r="M9" s="7">
        <v>34.49</v>
      </c>
      <c r="N9" s="7">
        <v>1.4</v>
      </c>
    </row>
    <row r="10" spans="1:14" ht="17.399999999999999" customHeight="1">
      <c r="A10" s="3" t="s">
        <v>28</v>
      </c>
      <c r="B10" s="8" t="s">
        <v>29</v>
      </c>
      <c r="C10" s="3" t="s">
        <v>30</v>
      </c>
      <c r="D10" s="5">
        <v>0.26</v>
      </c>
      <c r="E10" s="5">
        <v>0.05</v>
      </c>
      <c r="F10" s="5">
        <v>15.22</v>
      </c>
      <c r="G10" s="9">
        <f t="shared" si="0"/>
        <v>62.370000000000005</v>
      </c>
      <c r="H10" s="5">
        <v>0</v>
      </c>
      <c r="I10" s="5">
        <v>2.9</v>
      </c>
      <c r="J10" s="5">
        <v>0</v>
      </c>
      <c r="K10" s="5">
        <v>8.0500000000000007</v>
      </c>
      <c r="L10" s="5">
        <v>9.7799999999999994</v>
      </c>
      <c r="M10" s="5">
        <v>5.24</v>
      </c>
      <c r="N10" s="5">
        <v>0.9</v>
      </c>
    </row>
    <row r="11" spans="1:14" ht="17.399999999999999" customHeight="1">
      <c r="A11" s="3"/>
      <c r="B11" s="8" t="s">
        <v>31</v>
      </c>
      <c r="C11" s="3">
        <v>50</v>
      </c>
      <c r="D11" s="7">
        <v>3.2</v>
      </c>
      <c r="E11" s="7">
        <v>0.53</v>
      </c>
      <c r="F11" s="7">
        <v>23.73</v>
      </c>
      <c r="G11" s="4">
        <f t="shared" si="0"/>
        <v>112.49</v>
      </c>
      <c r="H11" s="7">
        <v>0.13</v>
      </c>
      <c r="I11" s="7">
        <v>0.13</v>
      </c>
      <c r="J11" s="20">
        <v>0</v>
      </c>
      <c r="K11" s="20">
        <v>0</v>
      </c>
      <c r="L11" s="20">
        <v>0</v>
      </c>
      <c r="M11" s="7">
        <v>0.13</v>
      </c>
      <c r="N11" s="7">
        <v>0.13</v>
      </c>
    </row>
    <row r="12" spans="1:14" ht="17.399999999999999" customHeight="1">
      <c r="A12" s="11"/>
      <c r="B12" s="11" t="s">
        <v>18</v>
      </c>
      <c r="C12" s="13">
        <f>C6+212.5+10+C9+215+7+C11</f>
        <v>704.5</v>
      </c>
      <c r="D12" s="13">
        <f t="shared" ref="D12:N12" si="1">SUM(D6:D11)</f>
        <v>40.380000000000003</v>
      </c>
      <c r="E12" s="13">
        <f t="shared" si="1"/>
        <v>26.56</v>
      </c>
      <c r="F12" s="13">
        <f t="shared" si="1"/>
        <v>78.27</v>
      </c>
      <c r="G12" s="13">
        <f t="shared" si="1"/>
        <v>714.05000000000007</v>
      </c>
      <c r="H12" s="13">
        <f t="shared" si="1"/>
        <v>0.48</v>
      </c>
      <c r="I12" s="13">
        <f t="shared" si="1"/>
        <v>49.45</v>
      </c>
      <c r="J12" s="13">
        <f t="shared" si="1"/>
        <v>183.12</v>
      </c>
      <c r="K12" s="13">
        <f t="shared" si="1"/>
        <v>225.68</v>
      </c>
      <c r="L12" s="13">
        <f t="shared" si="1"/>
        <v>528.79999999999995</v>
      </c>
      <c r="M12" s="13">
        <f t="shared" si="1"/>
        <v>111.49</v>
      </c>
      <c r="N12" s="13">
        <f t="shared" si="1"/>
        <v>6.21</v>
      </c>
    </row>
    <row r="13" spans="1:14" ht="17.399999999999999" customHeight="1">
      <c r="A13" s="14"/>
      <c r="B13" s="1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7.399999999999999" customHeight="1">
      <c r="A14" s="34" t="s">
        <v>39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7.399999999999999" customHeight="1">
      <c r="A15" s="35" t="s">
        <v>1</v>
      </c>
      <c r="B15" s="35" t="s">
        <v>2</v>
      </c>
      <c r="C15" s="35" t="s">
        <v>3</v>
      </c>
      <c r="D15" s="28" t="s">
        <v>4</v>
      </c>
      <c r="E15" s="29"/>
      <c r="F15" s="30"/>
      <c r="G15" s="35" t="s">
        <v>5</v>
      </c>
      <c r="H15" s="31" t="s">
        <v>6</v>
      </c>
      <c r="I15" s="32"/>
      <c r="J15" s="33"/>
      <c r="K15" s="31" t="s">
        <v>7</v>
      </c>
      <c r="L15" s="32"/>
      <c r="M15" s="32"/>
      <c r="N15" s="33"/>
    </row>
    <row r="16" spans="1:14" ht="17.399999999999999" customHeight="1">
      <c r="A16" s="36"/>
      <c r="B16" s="36"/>
      <c r="C16" s="36"/>
      <c r="D16" s="3" t="s">
        <v>8</v>
      </c>
      <c r="E16" s="4" t="s">
        <v>9</v>
      </c>
      <c r="F16" s="4" t="s">
        <v>10</v>
      </c>
      <c r="G16" s="36"/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</row>
    <row r="17" spans="1:14" ht="17.399999999999999" customHeight="1">
      <c r="A17" s="3"/>
      <c r="B17" s="8" t="s">
        <v>20</v>
      </c>
      <c r="C17" s="3">
        <v>200</v>
      </c>
      <c r="D17" s="21">
        <v>5.9</v>
      </c>
      <c r="E17" s="21">
        <v>6.75</v>
      </c>
      <c r="F17" s="21">
        <v>9.91</v>
      </c>
      <c r="G17" s="9">
        <f>(D17+F17)*4+(E17*9)</f>
        <v>123.99000000000001</v>
      </c>
      <c r="H17" s="21">
        <v>0.08</v>
      </c>
      <c r="I17" s="21">
        <v>2.74</v>
      </c>
      <c r="J17" s="21">
        <v>0.04</v>
      </c>
      <c r="K17" s="21">
        <v>253.2</v>
      </c>
      <c r="L17" s="21">
        <v>189.9</v>
      </c>
      <c r="M17" s="21">
        <v>29.54</v>
      </c>
      <c r="N17" s="21">
        <v>0.12</v>
      </c>
    </row>
    <row r="18" spans="1:14" ht="17.399999999999999" customHeight="1">
      <c r="A18" s="11"/>
      <c r="B18" s="11" t="s">
        <v>18</v>
      </c>
      <c r="C18" s="13">
        <f>SUM(C14:C17)</f>
        <v>200</v>
      </c>
      <c r="D18" s="11">
        <f t="shared" ref="D18:N18" si="2">SUM(D14:D17)</f>
        <v>5.9</v>
      </c>
      <c r="E18" s="11">
        <f t="shared" si="2"/>
        <v>6.75</v>
      </c>
      <c r="F18" s="11">
        <f t="shared" si="2"/>
        <v>9.91</v>
      </c>
      <c r="G18" s="11">
        <f t="shared" si="2"/>
        <v>123.99000000000001</v>
      </c>
      <c r="H18" s="11">
        <f t="shared" si="2"/>
        <v>0.08</v>
      </c>
      <c r="I18" s="11">
        <f t="shared" si="2"/>
        <v>2.74</v>
      </c>
      <c r="J18" s="11">
        <f t="shared" si="2"/>
        <v>0.04</v>
      </c>
      <c r="K18" s="11">
        <f t="shared" si="2"/>
        <v>253.2</v>
      </c>
      <c r="L18" s="11">
        <f t="shared" si="2"/>
        <v>189.9</v>
      </c>
      <c r="M18" s="11">
        <f t="shared" si="2"/>
        <v>29.54</v>
      </c>
      <c r="N18" s="11">
        <f t="shared" si="2"/>
        <v>0.12</v>
      </c>
    </row>
    <row r="19" spans="1:14" ht="17.399999999999999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7.399999999999999" customHeight="1">
      <c r="A20" s="14"/>
      <c r="B20" s="11" t="s">
        <v>21</v>
      </c>
      <c r="C20" s="13">
        <f>C12+C18</f>
        <v>904.5</v>
      </c>
      <c r="D20" s="13">
        <f t="shared" ref="D20:N20" si="3">D12+D18</f>
        <v>46.28</v>
      </c>
      <c r="E20" s="13">
        <f t="shared" si="3"/>
        <v>33.31</v>
      </c>
      <c r="F20" s="13">
        <f t="shared" si="3"/>
        <v>88.179999999999993</v>
      </c>
      <c r="G20" s="13">
        <f t="shared" si="3"/>
        <v>838.04000000000008</v>
      </c>
      <c r="H20" s="13">
        <f t="shared" si="3"/>
        <v>0.55999999999999994</v>
      </c>
      <c r="I20" s="13">
        <f t="shared" si="3"/>
        <v>52.190000000000005</v>
      </c>
      <c r="J20" s="13">
        <f t="shared" si="3"/>
        <v>183.16</v>
      </c>
      <c r="K20" s="13">
        <f t="shared" si="3"/>
        <v>478.88</v>
      </c>
      <c r="L20" s="13">
        <f t="shared" si="3"/>
        <v>718.69999999999993</v>
      </c>
      <c r="M20" s="13">
        <f t="shared" si="3"/>
        <v>141.03</v>
      </c>
      <c r="N20" s="13">
        <f t="shared" si="3"/>
        <v>6.33</v>
      </c>
    </row>
    <row r="21" spans="1:14" ht="17.399999999999999" customHeight="1">
      <c r="A21" s="14"/>
      <c r="B21" s="14"/>
      <c r="C21" s="1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7.399999999999999" customHeight="1"/>
    <row r="23" spans="1:14" ht="17.399999999999999" customHeight="1"/>
  </sheetData>
  <mergeCells count="17">
    <mergeCell ref="A2:N2"/>
    <mergeCell ref="A3:N3"/>
    <mergeCell ref="D4:F4"/>
    <mergeCell ref="H4:J4"/>
    <mergeCell ref="K4:N4"/>
    <mergeCell ref="A14:N14"/>
    <mergeCell ref="D15:F15"/>
    <mergeCell ref="H15:J15"/>
    <mergeCell ref="K15:N15"/>
    <mergeCell ref="A4:A5"/>
    <mergeCell ref="A15:A16"/>
    <mergeCell ref="B4:B5"/>
    <mergeCell ref="B15:B16"/>
    <mergeCell ref="C4:C5"/>
    <mergeCell ref="C15:C16"/>
    <mergeCell ref="G4:G5"/>
    <mergeCell ref="G15:G1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workbookViewId="0">
      <selection activeCell="D38" sqref="D38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14"/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7.399999999999999" customHeight="1">
      <c r="A2" s="37" t="s">
        <v>22</v>
      </c>
      <c r="B2" s="2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399999999999999" customHeight="1">
      <c r="A3" s="26" t="s">
        <v>46</v>
      </c>
      <c r="B3" s="3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399999999999999" customHeight="1">
      <c r="A4" s="35" t="s">
        <v>1</v>
      </c>
      <c r="B4" s="35" t="s">
        <v>2</v>
      </c>
      <c r="C4" s="35" t="s">
        <v>3</v>
      </c>
      <c r="D4" s="28" t="s">
        <v>4</v>
      </c>
      <c r="E4" s="29"/>
      <c r="F4" s="30"/>
      <c r="G4" s="35" t="s">
        <v>5</v>
      </c>
      <c r="H4" s="31" t="s">
        <v>6</v>
      </c>
      <c r="I4" s="32"/>
      <c r="J4" s="33"/>
      <c r="K4" s="31" t="s">
        <v>7</v>
      </c>
      <c r="L4" s="32"/>
      <c r="M4" s="32"/>
      <c r="N4" s="33"/>
    </row>
    <row r="5" spans="1:14" ht="17.399999999999999" customHeight="1">
      <c r="A5" s="36"/>
      <c r="B5" s="36"/>
      <c r="C5" s="36"/>
      <c r="D5" s="3" t="s">
        <v>8</v>
      </c>
      <c r="E5" s="4" t="s">
        <v>9</v>
      </c>
      <c r="F5" s="4" t="s">
        <v>10</v>
      </c>
      <c r="G5" s="36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17.399999999999999" customHeight="1">
      <c r="A6" s="17" t="s">
        <v>32</v>
      </c>
      <c r="B6" s="6" t="s">
        <v>33</v>
      </c>
      <c r="C6" s="4" t="s">
        <v>34</v>
      </c>
      <c r="D6" s="10">
        <v>12.24</v>
      </c>
      <c r="E6" s="10">
        <v>8.8699999999999992</v>
      </c>
      <c r="F6" s="10">
        <v>15.23</v>
      </c>
      <c r="G6" s="10">
        <v>189.7</v>
      </c>
      <c r="H6" s="10">
        <v>0.11</v>
      </c>
      <c r="I6" s="10">
        <v>0.86</v>
      </c>
      <c r="J6" s="10">
        <v>0</v>
      </c>
      <c r="K6" s="10">
        <v>54.59</v>
      </c>
      <c r="L6" s="10">
        <v>168</v>
      </c>
      <c r="M6" s="10">
        <v>30.67</v>
      </c>
      <c r="N6" s="10">
        <v>1.06</v>
      </c>
    </row>
    <row r="7" spans="1:14" ht="17.399999999999999" customHeight="1">
      <c r="A7" s="4" t="s">
        <v>47</v>
      </c>
      <c r="B7" s="16" t="s">
        <v>48</v>
      </c>
      <c r="C7" s="4">
        <v>150</v>
      </c>
      <c r="D7" s="7">
        <v>3.69</v>
      </c>
      <c r="E7" s="7">
        <v>4.8499999999999996</v>
      </c>
      <c r="F7" s="7">
        <v>37.520000000000003</v>
      </c>
      <c r="G7" s="9">
        <f t="shared" ref="G7:G9" si="0">(D7+F7)*4+(E7*9)</f>
        <v>208.49</v>
      </c>
      <c r="H7" s="7">
        <v>0.03</v>
      </c>
      <c r="I7" s="7">
        <v>0</v>
      </c>
      <c r="J7" s="7">
        <v>0.03</v>
      </c>
      <c r="K7" s="7">
        <v>4.83</v>
      </c>
      <c r="L7" s="7">
        <v>79.739999999999995</v>
      </c>
      <c r="M7" s="7">
        <v>26.27</v>
      </c>
      <c r="N7" s="7">
        <v>0.53</v>
      </c>
    </row>
    <row r="8" spans="1:14" ht="17.399999999999999" customHeight="1">
      <c r="A8" s="17" t="s">
        <v>49</v>
      </c>
      <c r="B8" s="6" t="s">
        <v>50</v>
      </c>
      <c r="C8" s="3">
        <v>200</v>
      </c>
      <c r="D8" s="10">
        <v>0</v>
      </c>
      <c r="E8" s="10">
        <v>0</v>
      </c>
      <c r="F8" s="10">
        <v>9.98</v>
      </c>
      <c r="G8" s="18">
        <f t="shared" si="0"/>
        <v>39.92</v>
      </c>
      <c r="H8" s="10">
        <v>0</v>
      </c>
      <c r="I8" s="10">
        <v>0</v>
      </c>
      <c r="J8" s="10">
        <v>0</v>
      </c>
      <c r="K8" s="10">
        <v>0.2</v>
      </c>
      <c r="L8" s="10">
        <v>0</v>
      </c>
      <c r="M8" s="10">
        <v>0</v>
      </c>
      <c r="N8" s="10">
        <v>0.03</v>
      </c>
    </row>
    <row r="9" spans="1:14" ht="17.399999999999999" customHeight="1">
      <c r="A9" s="3"/>
      <c r="B9" s="8" t="s">
        <v>31</v>
      </c>
      <c r="C9" s="3">
        <v>50</v>
      </c>
      <c r="D9" s="7">
        <v>3.2</v>
      </c>
      <c r="E9" s="7">
        <v>0.53</v>
      </c>
      <c r="F9" s="7">
        <v>23.73</v>
      </c>
      <c r="G9" s="4">
        <f t="shared" si="0"/>
        <v>112.49</v>
      </c>
      <c r="H9" s="7">
        <v>0.13</v>
      </c>
      <c r="I9" s="7">
        <v>0.13</v>
      </c>
      <c r="J9" s="20">
        <v>0</v>
      </c>
      <c r="K9" s="20">
        <v>0</v>
      </c>
      <c r="L9" s="20">
        <v>0</v>
      </c>
      <c r="M9" s="7">
        <v>0.13</v>
      </c>
      <c r="N9" s="7">
        <v>0.13</v>
      </c>
    </row>
    <row r="10" spans="1:14" ht="17.399999999999999" customHeight="1">
      <c r="A10" s="11"/>
      <c r="B10" s="12" t="s">
        <v>18</v>
      </c>
      <c r="C10" s="13">
        <f>90+25+C7+C8+C9</f>
        <v>515</v>
      </c>
      <c r="D10" s="13">
        <f t="shared" ref="D10:N10" si="1">SUM(D6:D9)</f>
        <v>19.13</v>
      </c>
      <c r="E10" s="13">
        <f t="shared" si="1"/>
        <v>14.249999999999998</v>
      </c>
      <c r="F10" s="13">
        <f t="shared" si="1"/>
        <v>86.460000000000008</v>
      </c>
      <c r="G10" s="13">
        <f t="shared" si="1"/>
        <v>550.6</v>
      </c>
      <c r="H10" s="13">
        <f t="shared" si="1"/>
        <v>0.27</v>
      </c>
      <c r="I10" s="13">
        <f t="shared" si="1"/>
        <v>0.99</v>
      </c>
      <c r="J10" s="13">
        <f t="shared" si="1"/>
        <v>0.03</v>
      </c>
      <c r="K10" s="13">
        <f t="shared" si="1"/>
        <v>59.620000000000005</v>
      </c>
      <c r="L10" s="13">
        <f t="shared" si="1"/>
        <v>247.74</v>
      </c>
      <c r="M10" s="13">
        <f t="shared" si="1"/>
        <v>57.07</v>
      </c>
      <c r="N10" s="13">
        <f t="shared" si="1"/>
        <v>1.75</v>
      </c>
    </row>
    <row r="11" spans="1:14" ht="17.399999999999999" customHeight="1">
      <c r="A11" s="14"/>
      <c r="B11" s="1"/>
      <c r="C11" s="1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7.399999999999999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7.399999999999999" customHeight="1">
      <c r="A13" s="35" t="s">
        <v>1</v>
      </c>
      <c r="B13" s="35" t="s">
        <v>2</v>
      </c>
      <c r="C13" s="35" t="s">
        <v>3</v>
      </c>
      <c r="D13" s="28" t="s">
        <v>4</v>
      </c>
      <c r="E13" s="29"/>
      <c r="F13" s="30"/>
      <c r="G13" s="35" t="s">
        <v>5</v>
      </c>
      <c r="H13" s="31" t="s">
        <v>6</v>
      </c>
      <c r="I13" s="32"/>
      <c r="J13" s="33"/>
      <c r="K13" s="31" t="s">
        <v>7</v>
      </c>
      <c r="L13" s="32"/>
      <c r="M13" s="32"/>
      <c r="N13" s="33"/>
    </row>
    <row r="14" spans="1:14" ht="17.399999999999999" customHeight="1">
      <c r="A14" s="36"/>
      <c r="B14" s="36"/>
      <c r="C14" s="36"/>
      <c r="D14" s="3" t="s">
        <v>8</v>
      </c>
      <c r="E14" s="4" t="s">
        <v>9</v>
      </c>
      <c r="F14" s="4" t="s">
        <v>10</v>
      </c>
      <c r="G14" s="36"/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4" t="s">
        <v>17</v>
      </c>
    </row>
    <row r="15" spans="1:14" ht="17.399999999999999" customHeight="1">
      <c r="A15" s="4" t="s">
        <v>37</v>
      </c>
      <c r="B15" s="16" t="s">
        <v>40</v>
      </c>
      <c r="C15" s="4">
        <v>60</v>
      </c>
      <c r="D15" s="5">
        <v>0.48</v>
      </c>
      <c r="E15" s="5">
        <v>0.06</v>
      </c>
      <c r="F15" s="5">
        <v>1.56</v>
      </c>
      <c r="G15" s="5">
        <v>8.6999999999999993</v>
      </c>
      <c r="H15" s="7">
        <v>0.01</v>
      </c>
      <c r="I15" s="5">
        <v>6</v>
      </c>
      <c r="J15" s="5">
        <v>0</v>
      </c>
      <c r="K15" s="5">
        <v>13.8</v>
      </c>
      <c r="L15" s="5">
        <v>25.2</v>
      </c>
      <c r="M15" s="5">
        <v>8.4</v>
      </c>
      <c r="N15" s="5">
        <v>0.36</v>
      </c>
    </row>
    <row r="16" spans="1:14" ht="17.399999999999999" customHeight="1">
      <c r="A16" s="2" t="s">
        <v>41</v>
      </c>
      <c r="B16" s="15" t="s">
        <v>45</v>
      </c>
      <c r="C16" s="2" t="s">
        <v>38</v>
      </c>
      <c r="D16" s="3">
        <v>5.7</v>
      </c>
      <c r="E16" s="4">
        <v>9.6999999999999993</v>
      </c>
      <c r="F16" s="4">
        <v>14.7</v>
      </c>
      <c r="G16" s="2">
        <v>169.3</v>
      </c>
      <c r="H16" s="4">
        <v>0.1</v>
      </c>
      <c r="I16" s="4">
        <v>14.2</v>
      </c>
      <c r="J16" s="4">
        <v>183</v>
      </c>
      <c r="K16" s="4">
        <v>106.2</v>
      </c>
      <c r="L16" s="4">
        <v>149.30000000000001</v>
      </c>
      <c r="M16" s="4">
        <v>35.4</v>
      </c>
      <c r="N16" s="4">
        <v>1.3</v>
      </c>
    </row>
    <row r="17" spans="1:14" ht="17.399999999999999" customHeight="1">
      <c r="A17" s="3" t="s">
        <v>23</v>
      </c>
      <c r="B17" s="8" t="s">
        <v>24</v>
      </c>
      <c r="C17" s="3">
        <v>90</v>
      </c>
      <c r="D17" s="7">
        <v>27.5</v>
      </c>
      <c r="E17" s="7">
        <v>10.62</v>
      </c>
      <c r="F17" s="7">
        <v>1.01</v>
      </c>
      <c r="G17" s="7">
        <v>209.63</v>
      </c>
      <c r="H17" s="7">
        <v>0.09</v>
      </c>
      <c r="I17" s="7">
        <v>0.27</v>
      </c>
      <c r="J17" s="7">
        <v>0.09</v>
      </c>
      <c r="K17" s="7">
        <v>28.13</v>
      </c>
      <c r="L17" s="7">
        <v>247.81</v>
      </c>
      <c r="M17" s="7">
        <v>27.83</v>
      </c>
      <c r="N17" s="7">
        <v>2.12</v>
      </c>
    </row>
    <row r="18" spans="1:14" ht="17.399999999999999" customHeight="1">
      <c r="A18" s="4" t="s">
        <v>35</v>
      </c>
      <c r="B18" s="16" t="s">
        <v>44</v>
      </c>
      <c r="C18" s="4">
        <v>150</v>
      </c>
      <c r="D18" s="7">
        <v>3.24</v>
      </c>
      <c r="E18" s="7">
        <v>5.6</v>
      </c>
      <c r="F18" s="7">
        <v>22.05</v>
      </c>
      <c r="G18" s="9">
        <f t="shared" ref="G18:G20" si="2">(D18+F18)*4+(E18*9)</f>
        <v>151.56</v>
      </c>
      <c r="H18" s="7">
        <v>0.15</v>
      </c>
      <c r="I18" s="7">
        <v>25.95</v>
      </c>
      <c r="J18" s="7">
        <v>0.03</v>
      </c>
      <c r="K18" s="7">
        <v>69.5</v>
      </c>
      <c r="L18" s="7">
        <v>96.71</v>
      </c>
      <c r="M18" s="7">
        <v>34.49</v>
      </c>
      <c r="N18" s="7">
        <v>1.4</v>
      </c>
    </row>
    <row r="19" spans="1:14" ht="17.399999999999999" customHeight="1">
      <c r="A19" s="3" t="s">
        <v>28</v>
      </c>
      <c r="B19" s="8" t="s">
        <v>29</v>
      </c>
      <c r="C19" s="3" t="s">
        <v>30</v>
      </c>
      <c r="D19" s="5">
        <v>0.26</v>
      </c>
      <c r="E19" s="5">
        <v>0.05</v>
      </c>
      <c r="F19" s="5">
        <v>15.22</v>
      </c>
      <c r="G19" s="9">
        <f t="shared" si="2"/>
        <v>62.370000000000005</v>
      </c>
      <c r="H19" s="5">
        <v>0</v>
      </c>
      <c r="I19" s="5">
        <v>2.9</v>
      </c>
      <c r="J19" s="5">
        <v>0</v>
      </c>
      <c r="K19" s="5">
        <v>8.0500000000000007</v>
      </c>
      <c r="L19" s="5">
        <v>9.7799999999999994</v>
      </c>
      <c r="M19" s="5">
        <v>5.24</v>
      </c>
      <c r="N19" s="5">
        <v>0.9</v>
      </c>
    </row>
    <row r="20" spans="1:14" ht="17.399999999999999" customHeight="1">
      <c r="A20" s="3"/>
      <c r="B20" s="8" t="s">
        <v>31</v>
      </c>
      <c r="C20" s="3">
        <v>50</v>
      </c>
      <c r="D20" s="7">
        <v>3.2</v>
      </c>
      <c r="E20" s="7">
        <v>0.53</v>
      </c>
      <c r="F20" s="7">
        <v>23.73</v>
      </c>
      <c r="G20" s="4">
        <f t="shared" si="2"/>
        <v>112.49</v>
      </c>
      <c r="H20" s="7">
        <v>0.13</v>
      </c>
      <c r="I20" s="7">
        <v>0.13</v>
      </c>
      <c r="J20" s="20">
        <v>0</v>
      </c>
      <c r="K20" s="20">
        <v>0</v>
      </c>
      <c r="L20" s="20">
        <v>0</v>
      </c>
      <c r="M20" s="7">
        <v>0.13</v>
      </c>
      <c r="N20" s="7">
        <v>0.13</v>
      </c>
    </row>
    <row r="21" spans="1:14" ht="17.399999999999999" customHeight="1">
      <c r="A21" s="11"/>
      <c r="B21" s="12" t="s">
        <v>18</v>
      </c>
      <c r="C21" s="13">
        <f>C15+200+10+C17+C18+215+7+C20</f>
        <v>782</v>
      </c>
      <c r="D21" s="13">
        <f t="shared" ref="D21:N21" si="3">SUM(D15:D20)</f>
        <v>40.380000000000003</v>
      </c>
      <c r="E21" s="13">
        <f t="shared" si="3"/>
        <v>26.56</v>
      </c>
      <c r="F21" s="13">
        <f t="shared" si="3"/>
        <v>78.27</v>
      </c>
      <c r="G21" s="13">
        <f t="shared" si="3"/>
        <v>714.05000000000007</v>
      </c>
      <c r="H21" s="13">
        <f t="shared" si="3"/>
        <v>0.48</v>
      </c>
      <c r="I21" s="13">
        <f t="shared" si="3"/>
        <v>49.45</v>
      </c>
      <c r="J21" s="13">
        <f t="shared" si="3"/>
        <v>183.12</v>
      </c>
      <c r="K21" s="13">
        <f t="shared" si="3"/>
        <v>225.68</v>
      </c>
      <c r="L21" s="13">
        <f t="shared" si="3"/>
        <v>528.79999999999995</v>
      </c>
      <c r="M21" s="13">
        <f t="shared" si="3"/>
        <v>111.49</v>
      </c>
      <c r="N21" s="13">
        <f t="shared" si="3"/>
        <v>6.21</v>
      </c>
    </row>
    <row r="22" spans="1:14" ht="17.399999999999999" customHeight="1">
      <c r="A22" s="14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7.399999999999999" customHeight="1">
      <c r="A23" s="14"/>
      <c r="B23" s="12" t="s">
        <v>21</v>
      </c>
      <c r="C23" s="13">
        <f>C10+C21</f>
        <v>1297</v>
      </c>
      <c r="D23" s="13">
        <f t="shared" ref="D23:N23" si="4">D10+D21</f>
        <v>59.510000000000005</v>
      </c>
      <c r="E23" s="13">
        <f t="shared" si="4"/>
        <v>40.809999999999995</v>
      </c>
      <c r="F23" s="13">
        <f t="shared" si="4"/>
        <v>164.73000000000002</v>
      </c>
      <c r="G23" s="13">
        <f t="shared" si="4"/>
        <v>1264.6500000000001</v>
      </c>
      <c r="H23" s="13">
        <f t="shared" si="4"/>
        <v>0.75</v>
      </c>
      <c r="I23" s="13">
        <f t="shared" si="4"/>
        <v>50.440000000000005</v>
      </c>
      <c r="J23" s="13">
        <f t="shared" si="4"/>
        <v>183.15</v>
      </c>
      <c r="K23" s="13">
        <f t="shared" si="4"/>
        <v>285.3</v>
      </c>
      <c r="L23" s="13">
        <f t="shared" si="4"/>
        <v>776.54</v>
      </c>
      <c r="M23" s="13">
        <f t="shared" si="4"/>
        <v>168.56</v>
      </c>
      <c r="N23" s="13">
        <f t="shared" si="4"/>
        <v>7.96</v>
      </c>
    </row>
    <row r="24" spans="1:14" ht="17.399999999999999" customHeight="1">
      <c r="A24" s="14"/>
      <c r="B24" s="1"/>
      <c r="C24" s="1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17"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A4:A5"/>
    <mergeCell ref="A13:A14"/>
    <mergeCell ref="B4:B5"/>
    <mergeCell ref="B13:B14"/>
    <mergeCell ref="C4:C5"/>
    <mergeCell ref="C13:C14"/>
    <mergeCell ref="G4:G5"/>
    <mergeCell ref="G13:G1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60" zoomScaleNormal="60" workbookViewId="0">
      <selection activeCell="E44" sqref="E44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399999999999999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399999999999999" customHeight="1">
      <c r="A3" s="35" t="s">
        <v>1</v>
      </c>
      <c r="B3" s="35" t="s">
        <v>2</v>
      </c>
      <c r="C3" s="35" t="s">
        <v>3</v>
      </c>
      <c r="D3" s="28" t="s">
        <v>4</v>
      </c>
      <c r="E3" s="29"/>
      <c r="F3" s="30"/>
      <c r="G3" s="35" t="s">
        <v>5</v>
      </c>
      <c r="H3" s="31" t="s">
        <v>6</v>
      </c>
      <c r="I3" s="32"/>
      <c r="J3" s="33"/>
      <c r="K3" s="31" t="s">
        <v>7</v>
      </c>
      <c r="L3" s="32"/>
      <c r="M3" s="32"/>
      <c r="N3" s="33"/>
    </row>
    <row r="4" spans="1:14" ht="17.399999999999999" customHeight="1">
      <c r="A4" s="36"/>
      <c r="B4" s="36"/>
      <c r="C4" s="36"/>
      <c r="D4" s="23" t="s">
        <v>8</v>
      </c>
      <c r="E4" s="24" t="s">
        <v>9</v>
      </c>
      <c r="F4" s="24" t="s">
        <v>10</v>
      </c>
      <c r="G4" s="36"/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4" t="s">
        <v>16</v>
      </c>
      <c r="N4" s="24" t="s">
        <v>17</v>
      </c>
    </row>
    <row r="5" spans="1:14" ht="17.399999999999999" customHeight="1">
      <c r="A5" s="24" t="s">
        <v>37</v>
      </c>
      <c r="B5" s="16" t="s">
        <v>40</v>
      </c>
      <c r="C5" s="24">
        <v>100</v>
      </c>
      <c r="D5" s="5">
        <v>0.8</v>
      </c>
      <c r="E5" s="5">
        <v>0.1</v>
      </c>
      <c r="F5" s="5">
        <v>2.6</v>
      </c>
      <c r="G5" s="5">
        <v>14.5</v>
      </c>
      <c r="H5" s="5">
        <v>0.02</v>
      </c>
      <c r="I5" s="5">
        <v>10</v>
      </c>
      <c r="J5" s="5">
        <v>0</v>
      </c>
      <c r="K5" s="5">
        <v>23</v>
      </c>
      <c r="L5" s="5">
        <v>42</v>
      </c>
      <c r="M5" s="5">
        <v>14</v>
      </c>
      <c r="N5" s="5">
        <v>0.6</v>
      </c>
    </row>
    <row r="6" spans="1:14" ht="17.399999999999999" customHeight="1">
      <c r="A6" s="25" t="s">
        <v>41</v>
      </c>
      <c r="B6" s="15" t="s">
        <v>42</v>
      </c>
      <c r="C6" s="25" t="s">
        <v>51</v>
      </c>
      <c r="D6" s="7">
        <v>6.34</v>
      </c>
      <c r="E6" s="7">
        <v>10.84</v>
      </c>
      <c r="F6" s="7">
        <v>18.03</v>
      </c>
      <c r="G6" s="7">
        <v>194.98</v>
      </c>
      <c r="H6" s="7">
        <v>0.14000000000000001</v>
      </c>
      <c r="I6" s="7">
        <v>17.64</v>
      </c>
      <c r="J6" s="7">
        <v>183.03</v>
      </c>
      <c r="K6" s="7">
        <v>112.58</v>
      </c>
      <c r="L6" s="7">
        <v>171.93</v>
      </c>
      <c r="M6" s="7">
        <v>40.36</v>
      </c>
      <c r="N6" s="7">
        <v>1.56</v>
      </c>
    </row>
    <row r="7" spans="1:14" ht="17.399999999999999" customHeight="1">
      <c r="A7" s="23" t="s">
        <v>23</v>
      </c>
      <c r="B7" s="8" t="s">
        <v>24</v>
      </c>
      <c r="C7" s="23">
        <v>100</v>
      </c>
      <c r="D7" s="7">
        <v>30.56</v>
      </c>
      <c r="E7" s="7">
        <v>11.8</v>
      </c>
      <c r="F7" s="7">
        <v>1.1200000000000001</v>
      </c>
      <c r="G7" s="7">
        <v>232.92</v>
      </c>
      <c r="H7" s="7">
        <v>0.1</v>
      </c>
      <c r="I7" s="7">
        <v>0.3</v>
      </c>
      <c r="J7" s="7">
        <v>0.1</v>
      </c>
      <c r="K7" s="7">
        <v>31.26</v>
      </c>
      <c r="L7" s="7">
        <v>275.33999999999997</v>
      </c>
      <c r="M7" s="7">
        <v>30.92</v>
      </c>
      <c r="N7" s="7">
        <f>N5*2</f>
        <v>1.2</v>
      </c>
    </row>
    <row r="8" spans="1:14" ht="17.399999999999999" customHeight="1">
      <c r="A8" s="24" t="s">
        <v>35</v>
      </c>
      <c r="B8" s="16" t="s">
        <v>44</v>
      </c>
      <c r="C8" s="24">
        <v>180</v>
      </c>
      <c r="D8" s="7">
        <v>3.89</v>
      </c>
      <c r="E8" s="7">
        <v>6.72</v>
      </c>
      <c r="F8" s="7">
        <v>26.46</v>
      </c>
      <c r="G8" s="7">
        <v>181.87</v>
      </c>
      <c r="H8" s="7">
        <v>0.18</v>
      </c>
      <c r="I8" s="7">
        <v>31.14</v>
      </c>
      <c r="J8" s="7">
        <v>0.04</v>
      </c>
      <c r="K8" s="7">
        <f>K7*180/150</f>
        <v>37.512</v>
      </c>
      <c r="L8" s="7">
        <v>116.05</v>
      </c>
      <c r="M8" s="7">
        <v>41.39</v>
      </c>
      <c r="N8" s="7">
        <v>1.68</v>
      </c>
    </row>
    <row r="9" spans="1:14" ht="17.399999999999999" customHeight="1">
      <c r="A9" s="23" t="s">
        <v>28</v>
      </c>
      <c r="B9" s="8" t="s">
        <v>29</v>
      </c>
      <c r="C9" s="23" t="s">
        <v>30</v>
      </c>
      <c r="D9" s="5">
        <v>0.26</v>
      </c>
      <c r="E9" s="5">
        <v>0.05</v>
      </c>
      <c r="F9" s="5">
        <v>15.22</v>
      </c>
      <c r="G9" s="9">
        <f>(D9+F9)*4+(E9*9)</f>
        <v>62.370000000000005</v>
      </c>
      <c r="H9" s="5">
        <v>0</v>
      </c>
      <c r="I9" s="5">
        <v>2.9</v>
      </c>
      <c r="J9" s="5">
        <v>0</v>
      </c>
      <c r="K9" s="5">
        <v>8.0500000000000007</v>
      </c>
      <c r="L9" s="5">
        <v>9.7799999999999994</v>
      </c>
      <c r="M9" s="5">
        <v>5.24</v>
      </c>
      <c r="N9" s="5">
        <v>0.9</v>
      </c>
    </row>
    <row r="10" spans="1:14" ht="17.399999999999999" customHeight="1">
      <c r="A10" s="23"/>
      <c r="B10" s="8" t="s">
        <v>31</v>
      </c>
      <c r="C10" s="23">
        <v>40</v>
      </c>
      <c r="D10" s="7">
        <v>3.2</v>
      </c>
      <c r="E10" s="7">
        <v>0.53</v>
      </c>
      <c r="F10" s="7">
        <v>23.73</v>
      </c>
      <c r="G10" s="24">
        <f>(D10+F10)*4+(E10*9)</f>
        <v>112.49</v>
      </c>
      <c r="H10" s="7">
        <v>0.13</v>
      </c>
      <c r="I10" s="7">
        <v>0.13</v>
      </c>
      <c r="J10" s="20">
        <v>0</v>
      </c>
      <c r="K10" s="20">
        <v>0</v>
      </c>
      <c r="L10" s="20">
        <v>0</v>
      </c>
      <c r="M10" s="7">
        <v>0.13</v>
      </c>
      <c r="N10" s="7">
        <v>0.13</v>
      </c>
    </row>
    <row r="11" spans="1:14" ht="17.399999999999999" customHeight="1">
      <c r="A11" s="11"/>
      <c r="B11" s="11" t="s">
        <v>18</v>
      </c>
      <c r="C11" s="13">
        <f>C5+262.5+10+C7+C8+215+7+C10</f>
        <v>914.5</v>
      </c>
      <c r="D11" s="13">
        <f t="shared" ref="D11:N11" si="0">SUM(D5:D10)</f>
        <v>45.05</v>
      </c>
      <c r="E11" s="13">
        <f t="shared" si="0"/>
        <v>30.040000000000003</v>
      </c>
      <c r="F11" s="13">
        <f t="shared" si="0"/>
        <v>87.160000000000011</v>
      </c>
      <c r="G11" s="13">
        <f t="shared" si="0"/>
        <v>799.13</v>
      </c>
      <c r="H11" s="13">
        <f t="shared" si="0"/>
        <v>0.57000000000000006</v>
      </c>
      <c r="I11" s="13">
        <f t="shared" si="0"/>
        <v>62.11</v>
      </c>
      <c r="J11" s="13">
        <f t="shared" si="0"/>
        <v>183.17</v>
      </c>
      <c r="K11" s="13">
        <f t="shared" si="0"/>
        <v>212.40199999999999</v>
      </c>
      <c r="L11" s="13">
        <f t="shared" si="0"/>
        <v>615.09999999999991</v>
      </c>
      <c r="M11" s="13">
        <f t="shared" si="0"/>
        <v>132.04</v>
      </c>
      <c r="N11" s="13">
        <f t="shared" si="0"/>
        <v>6.07</v>
      </c>
    </row>
    <row r="12" spans="1:14" ht="17.399999999999999" customHeight="1">
      <c r="A12" s="22"/>
      <c r="B12" s="22"/>
      <c r="C12" s="2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mergeCells count="9">
    <mergeCell ref="A1:N1"/>
    <mergeCell ref="A2:N2"/>
    <mergeCell ref="A3:A4"/>
    <mergeCell ref="B3:B4"/>
    <mergeCell ref="C3:C4"/>
    <mergeCell ref="D3:F3"/>
    <mergeCell ref="G3:G4"/>
    <mergeCell ref="H3:J3"/>
    <mergeCell ref="K3:N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2023-09-18T10:18:07Z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