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0" i="26"/>
  <c r="M10"/>
  <c r="L10"/>
  <c r="K10"/>
  <c r="J10"/>
  <c r="I10"/>
  <c r="H10"/>
  <c r="F10"/>
  <c r="E10"/>
  <c r="D10"/>
  <c r="C10"/>
  <c r="G8"/>
  <c r="G7"/>
  <c r="N19" i="25"/>
  <c r="M19"/>
  <c r="L19"/>
  <c r="K19"/>
  <c r="J19"/>
  <c r="I19"/>
  <c r="I21" s="1"/>
  <c r="H19"/>
  <c r="H21" s="1"/>
  <c r="G19"/>
  <c r="F19"/>
  <c r="E19"/>
  <c r="D19"/>
  <c r="C19"/>
  <c r="G16"/>
  <c r="N8"/>
  <c r="N21" s="1"/>
  <c r="M8"/>
  <c r="L8"/>
  <c r="L21" s="1"/>
  <c r="K8"/>
  <c r="K21" s="1"/>
  <c r="J8"/>
  <c r="I8"/>
  <c r="H8"/>
  <c r="F8"/>
  <c r="F21" s="1"/>
  <c r="E8"/>
  <c r="D8"/>
  <c r="D21" s="1"/>
  <c r="C8"/>
  <c r="C21" s="1"/>
  <c r="G7"/>
  <c r="G6"/>
  <c r="G5"/>
  <c r="N15" i="24"/>
  <c r="M15"/>
  <c r="L15"/>
  <c r="K15"/>
  <c r="J15"/>
  <c r="I15"/>
  <c r="H15"/>
  <c r="F15"/>
  <c r="E15"/>
  <c r="D15"/>
  <c r="C15"/>
  <c r="G14"/>
  <c r="G15" s="1"/>
  <c r="N9"/>
  <c r="N17" s="1"/>
  <c r="M9"/>
  <c r="M17" s="1"/>
  <c r="L9"/>
  <c r="K9"/>
  <c r="K17" s="1"/>
  <c r="J9"/>
  <c r="J17" s="1"/>
  <c r="I9"/>
  <c r="H9"/>
  <c r="F9"/>
  <c r="E9"/>
  <c r="E17" s="1"/>
  <c r="D9"/>
  <c r="C9"/>
  <c r="G8"/>
  <c r="G7"/>
  <c r="N14" i="23"/>
  <c r="M14"/>
  <c r="L14"/>
  <c r="K14"/>
  <c r="J14"/>
  <c r="I14"/>
  <c r="I16" s="1"/>
  <c r="H14"/>
  <c r="H16" s="1"/>
  <c r="G14"/>
  <c r="F14"/>
  <c r="F16" s="1"/>
  <c r="E14"/>
  <c r="D14"/>
  <c r="C14"/>
  <c r="G13"/>
  <c r="N8"/>
  <c r="M8"/>
  <c r="M16" s="1"/>
  <c r="L8"/>
  <c r="L16" s="1"/>
  <c r="K8"/>
  <c r="K16" s="1"/>
  <c r="J8"/>
  <c r="J16" s="1"/>
  <c r="I8"/>
  <c r="H8"/>
  <c r="F8"/>
  <c r="E8"/>
  <c r="E16" s="1"/>
  <c r="D8"/>
  <c r="D16" s="1"/>
  <c r="C8"/>
  <c r="C16" s="1"/>
  <c r="G6"/>
  <c r="G5"/>
  <c r="N16" l="1"/>
  <c r="G8"/>
  <c r="G16" s="1"/>
  <c r="F17" i="24"/>
  <c r="G9"/>
  <c r="G17" s="1"/>
  <c r="H17"/>
  <c r="D17"/>
  <c r="L17"/>
  <c r="C17"/>
  <c r="I17"/>
  <c r="J21" i="25"/>
  <c r="E21"/>
  <c r="M21"/>
  <c r="G8"/>
  <c r="G21" s="1"/>
  <c r="G10" i="26"/>
</calcChain>
</file>

<file path=xl/sharedStrings.xml><?xml version="1.0" encoding="utf-8"?>
<sst xmlns="http://schemas.openxmlformats.org/spreadsheetml/2006/main" count="188" uniqueCount="49">
  <si>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</si>
  <si>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</si>
  <si>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</si>
  <si>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</si>
  <si>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</si>
  <si>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</si>
  <si>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</si>
  <si>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</si>
  <si>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</si>
  <si>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</si>
  <si>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</si>
  <si>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</si>
  <si>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</si>
  <si>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</si>
  <si>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</si>
  <si>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</si>
  <si>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</si>
  <si>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</si>
  <si>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</si>
  <si>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</si>
  <si>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>Батон</t>
  </si>
  <si>
    <t>Печенье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</si>
  <si>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</si>
  <si>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</si>
  <si>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</si>
  <si>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</si>
  <si>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№439, 1996</t>
  </si>
  <si>
    <t>Курица отварная</t>
  </si>
  <si>
    <t>№629, 1996</t>
  </si>
  <si>
    <t>Чай с лимоном и сахаром</t>
  </si>
  <si>
    <t>200/15/7</t>
  </si>
  <si>
    <t>Хлеб пшеничный</t>
  </si>
  <si>
    <t>№284, 1996</t>
  </si>
  <si>
    <t>Омлет натуральный  со сливочным маслом</t>
  </si>
  <si>
    <t>210/10</t>
  </si>
  <si>
    <t>ОБЕД</t>
  </si>
  <si>
    <t>ТТК №2</t>
  </si>
  <si>
    <t>Овощи порционно (помидор)</t>
  </si>
  <si>
    <t>200/10</t>
  </si>
  <si>
    <t>ПОЛДНИК</t>
  </si>
  <si>
    <t>№120, 1996</t>
  </si>
  <si>
    <t>Щи из свежей капусты с картофелем со сметаной</t>
  </si>
  <si>
    <t>150/10</t>
  </si>
  <si>
    <t>ЗАВТРАК</t>
  </si>
  <si>
    <t>Фрукт</t>
  </si>
  <si>
    <t>№468(1996)</t>
  </si>
  <si>
    <t>Горох отварной</t>
  </si>
  <si>
    <t>165/10</t>
  </si>
  <si>
    <t>250/10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</si>
</sst>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0" zoomScaleNormal="70" workbookViewId="0">
      <selection activeCell="B23" sqref="B23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399999999999999" customHeight="1">
      <c r="A2" s="37" t="s">
        <v>1</v>
      </c>
      <c r="B2" s="37" t="s">
        <v>2</v>
      </c>
      <c r="C2" s="37" t="s">
        <v>3</v>
      </c>
      <c r="D2" s="30" t="s">
        <v>4</v>
      </c>
      <c r="E2" s="31"/>
      <c r="F2" s="32"/>
      <c r="G2" s="37" t="s">
        <v>5</v>
      </c>
      <c r="H2" s="33" t="s">
        <v>6</v>
      </c>
      <c r="I2" s="34"/>
      <c r="J2" s="35"/>
      <c r="K2" s="33" t="s">
        <v>7</v>
      </c>
      <c r="L2" s="34"/>
      <c r="M2" s="34"/>
      <c r="N2" s="35"/>
    </row>
    <row r="3" spans="1:14" ht="17.399999999999999" customHeight="1">
      <c r="A3" s="38"/>
      <c r="B3" s="38"/>
      <c r="C3" s="38"/>
      <c r="D3" s="3" t="s">
        <v>8</v>
      </c>
      <c r="E3" s="4" t="s">
        <v>9</v>
      </c>
      <c r="F3" s="4" t="s">
        <v>10</v>
      </c>
      <c r="G3" s="38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7.399999999999999" customHeight="1">
      <c r="A4" s="5" t="s">
        <v>32</v>
      </c>
      <c r="B4" s="10" t="s">
        <v>33</v>
      </c>
      <c r="C4" s="22" t="s">
        <v>34</v>
      </c>
      <c r="D4" s="7">
        <v>15.1</v>
      </c>
      <c r="E4" s="7">
        <v>33.340000000000003</v>
      </c>
      <c r="F4" s="7">
        <v>2.86</v>
      </c>
      <c r="G4" s="7">
        <v>372</v>
      </c>
      <c r="H4" s="7">
        <v>0.08</v>
      </c>
      <c r="I4" s="7">
        <v>0.52</v>
      </c>
      <c r="J4" s="7">
        <v>0.4</v>
      </c>
      <c r="K4" s="7">
        <v>114.93</v>
      </c>
      <c r="L4" s="7">
        <v>250.8</v>
      </c>
      <c r="M4" s="7">
        <v>19.079999999999998</v>
      </c>
      <c r="N4" s="7">
        <v>2.8</v>
      </c>
    </row>
    <row r="5" spans="1:14" ht="17.399999999999999" customHeight="1">
      <c r="A5" s="3" t="s">
        <v>18</v>
      </c>
      <c r="B5" s="12" t="s">
        <v>19</v>
      </c>
      <c r="C5" s="3">
        <v>200</v>
      </c>
      <c r="D5" s="8">
        <v>0.2</v>
      </c>
      <c r="E5" s="8">
        <v>0.05</v>
      </c>
      <c r="F5" s="8">
        <v>15.01</v>
      </c>
      <c r="G5" s="13">
        <f>(D5+F5)*4+(E5*9)</f>
        <v>61.29</v>
      </c>
      <c r="H5" s="8">
        <v>0</v>
      </c>
      <c r="I5" s="8">
        <v>0.1</v>
      </c>
      <c r="J5" s="8">
        <v>0</v>
      </c>
      <c r="K5" s="8">
        <v>5.25</v>
      </c>
      <c r="L5" s="8">
        <v>8.24</v>
      </c>
      <c r="M5" s="8">
        <v>4.4000000000000004</v>
      </c>
      <c r="N5" s="8">
        <v>0.86</v>
      </c>
    </row>
    <row r="6" spans="1:14" ht="17.399999999999999" customHeight="1">
      <c r="A6" s="3"/>
      <c r="B6" s="12" t="s">
        <v>20</v>
      </c>
      <c r="C6" s="3">
        <v>60</v>
      </c>
      <c r="D6" s="3">
        <v>2.6</v>
      </c>
      <c r="E6" s="3">
        <v>0.7</v>
      </c>
      <c r="F6" s="3">
        <v>23.8</v>
      </c>
      <c r="G6" s="4">
        <f>(D6+F6)*4+(E6*9)</f>
        <v>111.9</v>
      </c>
      <c r="H6" s="3">
        <v>4.3999999999999997E-2</v>
      </c>
      <c r="I6" s="3">
        <v>0</v>
      </c>
      <c r="J6" s="3">
        <v>0</v>
      </c>
      <c r="K6" s="3">
        <v>7.6</v>
      </c>
      <c r="L6" s="3">
        <v>26</v>
      </c>
      <c r="M6" s="3">
        <v>5.2</v>
      </c>
      <c r="N6" s="3">
        <v>0.48</v>
      </c>
    </row>
    <row r="7" spans="1:14" ht="17.399999999999999" customHeight="1">
      <c r="A7" s="3"/>
      <c r="B7" s="12" t="s">
        <v>21</v>
      </c>
      <c r="C7" s="3">
        <v>10</v>
      </c>
      <c r="D7" s="8">
        <v>45.1</v>
      </c>
      <c r="E7" s="8">
        <v>0.64</v>
      </c>
      <c r="F7" s="8">
        <v>1.68</v>
      </c>
      <c r="G7" s="8">
        <v>6.85</v>
      </c>
      <c r="H7" s="8">
        <v>0.01</v>
      </c>
      <c r="I7" s="8">
        <v>0</v>
      </c>
      <c r="J7" s="8">
        <v>0.02</v>
      </c>
      <c r="K7" s="8">
        <v>2.2999999999999998</v>
      </c>
      <c r="L7" s="8">
        <v>6.5</v>
      </c>
      <c r="M7" s="8">
        <v>1</v>
      </c>
      <c r="N7" s="8">
        <v>0.8</v>
      </c>
    </row>
    <row r="8" spans="1:14" ht="17.399999999999999" customHeight="1">
      <c r="A8" s="15"/>
      <c r="B8" s="15" t="s">
        <v>22</v>
      </c>
      <c r="C8" s="17">
        <f>220+200+15+7+C6+C7</f>
        <v>512</v>
      </c>
      <c r="D8" s="17">
        <f t="shared" ref="D8:N8" si="0">SUM(D4:D7)</f>
        <v>63</v>
      </c>
      <c r="E8" s="17">
        <f t="shared" si="0"/>
        <v>34.730000000000004</v>
      </c>
      <c r="F8" s="17">
        <f t="shared" si="0"/>
        <v>43.35</v>
      </c>
      <c r="G8" s="17">
        <f t="shared" si="0"/>
        <v>552.04000000000008</v>
      </c>
      <c r="H8" s="17">
        <f t="shared" si="0"/>
        <v>0.13400000000000001</v>
      </c>
      <c r="I8" s="17">
        <f t="shared" si="0"/>
        <v>0.62</v>
      </c>
      <c r="J8" s="17">
        <f t="shared" si="0"/>
        <v>0.42000000000000004</v>
      </c>
      <c r="K8" s="17">
        <f t="shared" si="0"/>
        <v>130.08000000000001</v>
      </c>
      <c r="L8" s="17">
        <f t="shared" si="0"/>
        <v>291.54000000000002</v>
      </c>
      <c r="M8" s="17">
        <f t="shared" si="0"/>
        <v>29.679999999999996</v>
      </c>
      <c r="N8" s="17">
        <f t="shared" si="0"/>
        <v>4.9399999999999995</v>
      </c>
    </row>
    <row r="9" spans="1:14" ht="17.399999999999999" customHeight="1">
      <c r="A9" s="18"/>
      <c r="B9" s="18"/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7.399999999999999" customHeight="1">
      <c r="A10" s="36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7.399999999999999" customHeight="1">
      <c r="A11" s="37" t="s">
        <v>1</v>
      </c>
      <c r="B11" s="37" t="s">
        <v>2</v>
      </c>
      <c r="C11" s="37" t="s">
        <v>3</v>
      </c>
      <c r="D11" s="30" t="s">
        <v>4</v>
      </c>
      <c r="E11" s="31"/>
      <c r="F11" s="32"/>
      <c r="G11" s="37" t="s">
        <v>5</v>
      </c>
      <c r="H11" s="33" t="s">
        <v>6</v>
      </c>
      <c r="I11" s="34"/>
      <c r="J11" s="35"/>
      <c r="K11" s="33" t="s">
        <v>7</v>
      </c>
      <c r="L11" s="34"/>
      <c r="M11" s="34"/>
      <c r="N11" s="35"/>
    </row>
    <row r="12" spans="1:14" ht="17.399999999999999" customHeight="1">
      <c r="A12" s="38"/>
      <c r="B12" s="38"/>
      <c r="C12" s="38"/>
      <c r="D12" s="3" t="s">
        <v>8</v>
      </c>
      <c r="E12" s="4" t="s">
        <v>9</v>
      </c>
      <c r="F12" s="4" t="s">
        <v>10</v>
      </c>
      <c r="G12" s="38"/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</row>
    <row r="13" spans="1:14" ht="17.399999999999999" customHeight="1">
      <c r="A13" s="3"/>
      <c r="B13" s="12" t="s">
        <v>24</v>
      </c>
      <c r="C13" s="3">
        <v>200</v>
      </c>
      <c r="D13" s="23">
        <v>5.9</v>
      </c>
      <c r="E13" s="23">
        <v>6.75</v>
      </c>
      <c r="F13" s="23">
        <v>9.91</v>
      </c>
      <c r="G13" s="13">
        <f>(D13+F13)*4+(E13*9)</f>
        <v>123.99000000000001</v>
      </c>
      <c r="H13" s="23">
        <v>0.08</v>
      </c>
      <c r="I13" s="23">
        <v>2.74</v>
      </c>
      <c r="J13" s="23">
        <v>0.04</v>
      </c>
      <c r="K13" s="23">
        <v>253.2</v>
      </c>
      <c r="L13" s="23">
        <v>189.9</v>
      </c>
      <c r="M13" s="23">
        <v>29.54</v>
      </c>
      <c r="N13" s="23">
        <v>0.12</v>
      </c>
    </row>
    <row r="14" spans="1:14" ht="17.399999999999999" customHeight="1">
      <c r="A14" s="15"/>
      <c r="B14" s="15" t="s">
        <v>22</v>
      </c>
      <c r="C14" s="15">
        <f>SUM(C13)</f>
        <v>200</v>
      </c>
      <c r="D14" s="15">
        <f t="shared" ref="D14:N14" si="1">SUM(D13)</f>
        <v>5.9</v>
      </c>
      <c r="E14" s="15">
        <f t="shared" si="1"/>
        <v>6.75</v>
      </c>
      <c r="F14" s="15">
        <f t="shared" si="1"/>
        <v>9.91</v>
      </c>
      <c r="G14" s="15">
        <f t="shared" si="1"/>
        <v>123.99000000000001</v>
      </c>
      <c r="H14" s="15">
        <f t="shared" si="1"/>
        <v>0.08</v>
      </c>
      <c r="I14" s="15">
        <f t="shared" si="1"/>
        <v>2.74</v>
      </c>
      <c r="J14" s="15">
        <f t="shared" si="1"/>
        <v>0.04</v>
      </c>
      <c r="K14" s="15">
        <f t="shared" si="1"/>
        <v>253.2</v>
      </c>
      <c r="L14" s="15">
        <f t="shared" si="1"/>
        <v>189.9</v>
      </c>
      <c r="M14" s="15">
        <f t="shared" si="1"/>
        <v>29.54</v>
      </c>
      <c r="N14" s="15">
        <f t="shared" si="1"/>
        <v>0.12</v>
      </c>
    </row>
    <row r="15" spans="1:14" ht="17.399999999999999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7.399999999999999" customHeight="1">
      <c r="A16" s="18"/>
      <c r="B16" s="15" t="s">
        <v>25</v>
      </c>
      <c r="C16" s="17">
        <f>C8+C14</f>
        <v>712</v>
      </c>
      <c r="D16" s="17">
        <f t="shared" ref="D16:N16" si="2">D8+D14</f>
        <v>68.900000000000006</v>
      </c>
      <c r="E16" s="17">
        <f t="shared" si="2"/>
        <v>41.480000000000004</v>
      </c>
      <c r="F16" s="17">
        <f t="shared" si="2"/>
        <v>53.260000000000005</v>
      </c>
      <c r="G16" s="17">
        <f t="shared" si="2"/>
        <v>676.03000000000009</v>
      </c>
      <c r="H16" s="17">
        <f t="shared" si="2"/>
        <v>0.21400000000000002</v>
      </c>
      <c r="I16" s="17">
        <f t="shared" si="2"/>
        <v>3.3600000000000003</v>
      </c>
      <c r="J16" s="17">
        <f t="shared" si="2"/>
        <v>0.46</v>
      </c>
      <c r="K16" s="17">
        <f t="shared" si="2"/>
        <v>383.28</v>
      </c>
      <c r="L16" s="17">
        <f t="shared" si="2"/>
        <v>481.44000000000005</v>
      </c>
      <c r="M16" s="17">
        <f t="shared" si="2"/>
        <v>59.22</v>
      </c>
      <c r="N16" s="17">
        <f t="shared" si="2"/>
        <v>5.0599999999999996</v>
      </c>
    </row>
    <row r="17" spans="1:14" ht="17.399999999999999" customHeight="1">
      <c r="A17" s="18"/>
      <c r="B17" s="18"/>
      <c r="C17" s="2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</sheetData>
  <mergeCells count="16">
    <mergeCell ref="A1:N1"/>
    <mergeCell ref="D2:F2"/>
    <mergeCell ref="H2:J2"/>
    <mergeCell ref="K2:N2"/>
    <mergeCell ref="A10:N10"/>
    <mergeCell ref="D11:F11"/>
    <mergeCell ref="H11:J11"/>
    <mergeCell ref="K11:N11"/>
    <mergeCell ref="A2:A3"/>
    <mergeCell ref="A11:A12"/>
    <mergeCell ref="B2:B3"/>
    <mergeCell ref="B11:B12"/>
    <mergeCell ref="C2:C3"/>
    <mergeCell ref="C11:C12"/>
    <mergeCell ref="G2:G3"/>
    <mergeCell ref="G11:G1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workbookViewId="0">
      <selection activeCell="B27" sqref="B27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399999999999999" customHeight="1">
      <c r="A2" s="37" t="s">
        <v>1</v>
      </c>
      <c r="B2" s="37" t="s">
        <v>2</v>
      </c>
      <c r="C2" s="37" t="s">
        <v>3</v>
      </c>
      <c r="D2" s="30" t="s">
        <v>4</v>
      </c>
      <c r="E2" s="31"/>
      <c r="F2" s="32"/>
      <c r="G2" s="37" t="s">
        <v>5</v>
      </c>
      <c r="H2" s="33" t="s">
        <v>6</v>
      </c>
      <c r="I2" s="34"/>
      <c r="J2" s="35"/>
      <c r="K2" s="33" t="s">
        <v>7</v>
      </c>
      <c r="L2" s="34"/>
      <c r="M2" s="34"/>
      <c r="N2" s="35"/>
    </row>
    <row r="3" spans="1:14" ht="17.399999999999999" customHeight="1">
      <c r="A3" s="38"/>
      <c r="B3" s="38"/>
      <c r="C3" s="38"/>
      <c r="D3" s="3" t="s">
        <v>8</v>
      </c>
      <c r="E3" s="4" t="s">
        <v>9</v>
      </c>
      <c r="F3" s="4" t="s">
        <v>10</v>
      </c>
      <c r="G3" s="38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7.399999999999999" customHeight="1">
      <c r="A4" s="2" t="s">
        <v>36</v>
      </c>
      <c r="B4" s="21" t="s">
        <v>37</v>
      </c>
      <c r="C4" s="2">
        <v>60</v>
      </c>
      <c r="D4" s="8">
        <v>0.48</v>
      </c>
      <c r="E4" s="8">
        <v>0.06</v>
      </c>
      <c r="F4" s="8">
        <v>1.56</v>
      </c>
      <c r="G4" s="8">
        <v>8.6999999999999993</v>
      </c>
      <c r="H4" s="11">
        <v>0.01</v>
      </c>
      <c r="I4" s="8">
        <v>6</v>
      </c>
      <c r="J4" s="8">
        <v>0</v>
      </c>
      <c r="K4" s="8">
        <v>13.8</v>
      </c>
      <c r="L4" s="8">
        <v>25.2</v>
      </c>
      <c r="M4" s="8">
        <v>8.4</v>
      </c>
      <c r="N4" s="8">
        <v>0.36</v>
      </c>
    </row>
    <row r="5" spans="1:14" ht="17.399999999999999" customHeight="1">
      <c r="A5" s="2" t="s">
        <v>40</v>
      </c>
      <c r="B5" s="19" t="s">
        <v>41</v>
      </c>
      <c r="C5" s="2" t="s">
        <v>38</v>
      </c>
      <c r="D5" s="3">
        <v>6.1</v>
      </c>
      <c r="E5" s="4">
        <v>10.199999999999999</v>
      </c>
      <c r="F5" s="4">
        <v>7.9</v>
      </c>
      <c r="G5" s="2">
        <v>147.5</v>
      </c>
      <c r="H5" s="4">
        <v>0.1</v>
      </c>
      <c r="I5" s="4">
        <v>25.1</v>
      </c>
      <c r="J5" s="4">
        <v>183</v>
      </c>
      <c r="K5" s="4">
        <v>121.1</v>
      </c>
      <c r="L5" s="4">
        <v>140.1</v>
      </c>
      <c r="M5" s="4">
        <v>31.4</v>
      </c>
      <c r="N5" s="4">
        <v>1.2</v>
      </c>
    </row>
    <row r="6" spans="1:14" ht="17.399999999999999" customHeight="1">
      <c r="A6" s="5" t="s">
        <v>32</v>
      </c>
      <c r="B6" s="6" t="s">
        <v>33</v>
      </c>
      <c r="C6" s="22" t="s">
        <v>42</v>
      </c>
      <c r="D6" s="7">
        <v>15.1</v>
      </c>
      <c r="E6" s="7">
        <v>33.340000000000003</v>
      </c>
      <c r="F6" s="7">
        <v>2.86</v>
      </c>
      <c r="G6" s="7">
        <v>372</v>
      </c>
      <c r="H6" s="7">
        <v>0.08</v>
      </c>
      <c r="I6" s="7">
        <v>0.52</v>
      </c>
      <c r="J6" s="7">
        <v>0.4</v>
      </c>
      <c r="K6" s="7">
        <v>114.93</v>
      </c>
      <c r="L6" s="7">
        <v>250.8</v>
      </c>
      <c r="M6" s="7">
        <v>19.079999999999998</v>
      </c>
      <c r="N6" s="7">
        <v>2.8</v>
      </c>
    </row>
    <row r="7" spans="1:14" ht="17.399999999999999" customHeight="1">
      <c r="A7" s="3" t="s">
        <v>18</v>
      </c>
      <c r="B7" s="12" t="s">
        <v>19</v>
      </c>
      <c r="C7" s="3">
        <v>200</v>
      </c>
      <c r="D7" s="8">
        <v>0.2</v>
      </c>
      <c r="E7" s="8">
        <v>0.05</v>
      </c>
      <c r="F7" s="8">
        <v>15.01</v>
      </c>
      <c r="G7" s="13">
        <f>(D7+F7)*4+(E7*9)</f>
        <v>61.29</v>
      </c>
      <c r="H7" s="8">
        <v>0</v>
      </c>
      <c r="I7" s="8">
        <v>0.1</v>
      </c>
      <c r="J7" s="8">
        <v>0</v>
      </c>
      <c r="K7" s="8">
        <v>5.25</v>
      </c>
      <c r="L7" s="8">
        <v>8.24</v>
      </c>
      <c r="M7" s="8">
        <v>4.4000000000000004</v>
      </c>
      <c r="N7" s="8">
        <v>0.86</v>
      </c>
    </row>
    <row r="8" spans="1:14" ht="17.399999999999999" customHeight="1">
      <c r="A8" s="3"/>
      <c r="B8" s="12" t="s">
        <v>20</v>
      </c>
      <c r="C8" s="3">
        <v>40</v>
      </c>
      <c r="D8" s="3">
        <v>2.6</v>
      </c>
      <c r="E8" s="3">
        <v>0.7</v>
      </c>
      <c r="F8" s="3">
        <v>23.8</v>
      </c>
      <c r="G8" s="4">
        <f>(D8+F8)*4+(E8*9)</f>
        <v>111.9</v>
      </c>
      <c r="H8" s="3">
        <v>4.3999999999999997E-2</v>
      </c>
      <c r="I8" s="3">
        <v>0</v>
      </c>
      <c r="J8" s="3">
        <v>0</v>
      </c>
      <c r="K8" s="3">
        <v>7.6</v>
      </c>
      <c r="L8" s="3">
        <v>26</v>
      </c>
      <c r="M8" s="3">
        <v>5.2</v>
      </c>
      <c r="N8" s="3">
        <v>0.48</v>
      </c>
    </row>
    <row r="9" spans="1:14" ht="17.399999999999999" customHeight="1">
      <c r="A9" s="15"/>
      <c r="B9" s="15" t="s">
        <v>22</v>
      </c>
      <c r="C9" s="17">
        <f>C4+215+10+160+215+7+C8</f>
        <v>707</v>
      </c>
      <c r="D9" s="17">
        <f t="shared" ref="D9:N9" si="0">SUM(D4:D8)</f>
        <v>24.48</v>
      </c>
      <c r="E9" s="17">
        <f t="shared" si="0"/>
        <v>44.35</v>
      </c>
      <c r="F9" s="17">
        <f t="shared" si="0"/>
        <v>51.129999999999995</v>
      </c>
      <c r="G9" s="17">
        <f t="shared" si="0"/>
        <v>701.39</v>
      </c>
      <c r="H9" s="17">
        <f t="shared" si="0"/>
        <v>0.23399999999999999</v>
      </c>
      <c r="I9" s="17">
        <f t="shared" si="0"/>
        <v>31.720000000000002</v>
      </c>
      <c r="J9" s="17">
        <f t="shared" si="0"/>
        <v>183.4</v>
      </c>
      <c r="K9" s="17">
        <f t="shared" si="0"/>
        <v>262.68</v>
      </c>
      <c r="L9" s="17">
        <f t="shared" si="0"/>
        <v>450.34000000000003</v>
      </c>
      <c r="M9" s="17">
        <f t="shared" si="0"/>
        <v>68.47999999999999</v>
      </c>
      <c r="N9" s="17">
        <f t="shared" si="0"/>
        <v>5.6999999999999993</v>
      </c>
    </row>
    <row r="10" spans="1:14" ht="17.399999999999999" customHeight="1">
      <c r="A10" s="18"/>
      <c r="B10" s="18"/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7.399999999999999" customHeight="1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7.399999999999999" customHeight="1">
      <c r="A12" s="37" t="s">
        <v>1</v>
      </c>
      <c r="B12" s="37" t="s">
        <v>2</v>
      </c>
      <c r="C12" s="37" t="s">
        <v>3</v>
      </c>
      <c r="D12" s="30" t="s">
        <v>4</v>
      </c>
      <c r="E12" s="31"/>
      <c r="F12" s="32"/>
      <c r="G12" s="37" t="s">
        <v>5</v>
      </c>
      <c r="H12" s="33" t="s">
        <v>6</v>
      </c>
      <c r="I12" s="34"/>
      <c r="J12" s="35"/>
      <c r="K12" s="33" t="s">
        <v>7</v>
      </c>
      <c r="L12" s="34"/>
      <c r="M12" s="34"/>
      <c r="N12" s="35"/>
    </row>
    <row r="13" spans="1:14" ht="17.399999999999999" customHeight="1">
      <c r="A13" s="38"/>
      <c r="B13" s="38"/>
      <c r="C13" s="38"/>
      <c r="D13" s="3" t="s">
        <v>8</v>
      </c>
      <c r="E13" s="4" t="s">
        <v>9</v>
      </c>
      <c r="F13" s="4" t="s">
        <v>10</v>
      </c>
      <c r="G13" s="38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3"/>
      <c r="B14" s="12" t="s">
        <v>24</v>
      </c>
      <c r="C14" s="3">
        <v>200</v>
      </c>
      <c r="D14" s="23">
        <v>5.9</v>
      </c>
      <c r="E14" s="23">
        <v>6.75</v>
      </c>
      <c r="F14" s="23">
        <v>9.91</v>
      </c>
      <c r="G14" s="13">
        <f>(D14+F14)*4+(E14*9)</f>
        <v>123.99000000000001</v>
      </c>
      <c r="H14" s="23">
        <v>0.08</v>
      </c>
      <c r="I14" s="23">
        <v>2.74</v>
      </c>
      <c r="J14" s="23">
        <v>0.04</v>
      </c>
      <c r="K14" s="23">
        <v>253.2</v>
      </c>
      <c r="L14" s="23">
        <v>189.9</v>
      </c>
      <c r="M14" s="23">
        <v>29.54</v>
      </c>
      <c r="N14" s="23">
        <v>0.12</v>
      </c>
    </row>
    <row r="15" spans="1:14" ht="17.399999999999999" customHeight="1">
      <c r="A15" s="15"/>
      <c r="B15" s="15" t="s">
        <v>22</v>
      </c>
      <c r="C15" s="15">
        <f>SUM(C14)</f>
        <v>200</v>
      </c>
      <c r="D15" s="15">
        <f t="shared" ref="D15:N15" si="1">SUM(D14)</f>
        <v>5.9</v>
      </c>
      <c r="E15" s="15">
        <f t="shared" si="1"/>
        <v>6.75</v>
      </c>
      <c r="F15" s="15">
        <f t="shared" si="1"/>
        <v>9.91</v>
      </c>
      <c r="G15" s="15">
        <f t="shared" si="1"/>
        <v>123.99000000000001</v>
      </c>
      <c r="H15" s="15">
        <f t="shared" si="1"/>
        <v>0.08</v>
      </c>
      <c r="I15" s="15">
        <f t="shared" si="1"/>
        <v>2.74</v>
      </c>
      <c r="J15" s="15">
        <f t="shared" si="1"/>
        <v>0.04</v>
      </c>
      <c r="K15" s="15">
        <f t="shared" si="1"/>
        <v>253.2</v>
      </c>
      <c r="L15" s="15">
        <f t="shared" si="1"/>
        <v>189.9</v>
      </c>
      <c r="M15" s="15">
        <f t="shared" si="1"/>
        <v>29.54</v>
      </c>
      <c r="N15" s="15">
        <f t="shared" si="1"/>
        <v>0.12</v>
      </c>
    </row>
    <row r="16" spans="1:14" ht="17.399999999999999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7.399999999999999" customHeight="1">
      <c r="A17" s="18"/>
      <c r="B17" s="15" t="s">
        <v>25</v>
      </c>
      <c r="C17" s="17">
        <f>C9+C15</f>
        <v>907</v>
      </c>
      <c r="D17" s="17">
        <f t="shared" ref="D17:N17" si="2">D9+D15</f>
        <v>30.380000000000003</v>
      </c>
      <c r="E17" s="17">
        <f t="shared" si="2"/>
        <v>51.1</v>
      </c>
      <c r="F17" s="17">
        <f t="shared" si="2"/>
        <v>61.039999999999992</v>
      </c>
      <c r="G17" s="17">
        <f t="shared" si="2"/>
        <v>825.38</v>
      </c>
      <c r="H17" s="17">
        <f t="shared" si="2"/>
        <v>0.314</v>
      </c>
      <c r="I17" s="17">
        <f t="shared" si="2"/>
        <v>34.46</v>
      </c>
      <c r="J17" s="17">
        <f t="shared" si="2"/>
        <v>183.44</v>
      </c>
      <c r="K17" s="17">
        <f t="shared" si="2"/>
        <v>515.88</v>
      </c>
      <c r="L17" s="17">
        <f t="shared" si="2"/>
        <v>640.24</v>
      </c>
      <c r="M17" s="17">
        <f t="shared" si="2"/>
        <v>98.019999999999982</v>
      </c>
      <c r="N17" s="17">
        <f t="shared" si="2"/>
        <v>5.8199999999999994</v>
      </c>
    </row>
  </sheetData>
  <mergeCells count="16">
    <mergeCell ref="A1:N1"/>
    <mergeCell ref="D2:F2"/>
    <mergeCell ref="H2:J2"/>
    <mergeCell ref="K2:N2"/>
    <mergeCell ref="A11:N11"/>
    <mergeCell ref="D12:F12"/>
    <mergeCell ref="H12:J12"/>
    <mergeCell ref="K12:N12"/>
    <mergeCell ref="A2:A3"/>
    <mergeCell ref="A12:A13"/>
    <mergeCell ref="B2:B3"/>
    <mergeCell ref="B12:B13"/>
    <mergeCell ref="C2:C3"/>
    <mergeCell ref="C12:C13"/>
    <mergeCell ref="G2:G3"/>
    <mergeCell ref="G12:G1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60" zoomScaleNormal="60" workbookViewId="0">
      <selection activeCell="B27" sqref="B27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28" t="s">
        <v>43</v>
      </c>
      <c r="B1" s="3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7.399999999999999" customHeight="1">
      <c r="A2" s="37" t="s">
        <v>1</v>
      </c>
      <c r="B2" s="37" t="s">
        <v>2</v>
      </c>
      <c r="C2" s="37" t="s">
        <v>3</v>
      </c>
      <c r="D2" s="30" t="s">
        <v>4</v>
      </c>
      <c r="E2" s="31"/>
      <c r="F2" s="32"/>
      <c r="G2" s="37" t="s">
        <v>5</v>
      </c>
      <c r="H2" s="33" t="s">
        <v>6</v>
      </c>
      <c r="I2" s="34"/>
      <c r="J2" s="35"/>
      <c r="K2" s="33" t="s">
        <v>7</v>
      </c>
      <c r="L2" s="34"/>
      <c r="M2" s="34"/>
      <c r="N2" s="35"/>
    </row>
    <row r="3" spans="1:14" ht="17.399999999999999" customHeight="1">
      <c r="A3" s="38"/>
      <c r="B3" s="38"/>
      <c r="C3" s="38"/>
      <c r="D3" s="3" t="s">
        <v>8</v>
      </c>
      <c r="E3" s="4" t="s">
        <v>9</v>
      </c>
      <c r="F3" s="4" t="s">
        <v>10</v>
      </c>
      <c r="G3" s="38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7.399999999999999" customHeight="1">
      <c r="A4" s="3" t="s">
        <v>26</v>
      </c>
      <c r="B4" s="12" t="s">
        <v>27</v>
      </c>
      <c r="C4" s="3">
        <v>90</v>
      </c>
      <c r="D4" s="11">
        <v>27.5</v>
      </c>
      <c r="E4" s="11">
        <v>10.62</v>
      </c>
      <c r="F4" s="11">
        <v>1.01</v>
      </c>
      <c r="G4" s="11">
        <v>209.63</v>
      </c>
      <c r="H4" s="11">
        <v>0.09</v>
      </c>
      <c r="I4" s="11">
        <v>0.27</v>
      </c>
      <c r="J4" s="11">
        <v>0.09</v>
      </c>
      <c r="K4" s="11">
        <v>28.13</v>
      </c>
      <c r="L4" s="11">
        <v>247.81</v>
      </c>
      <c r="M4" s="11">
        <v>27.83</v>
      </c>
      <c r="N4" s="11">
        <v>2.12</v>
      </c>
    </row>
    <row r="5" spans="1:14" ht="17.399999999999999" customHeight="1">
      <c r="A5" s="9" t="s">
        <v>45</v>
      </c>
      <c r="B5" s="12" t="s">
        <v>46</v>
      </c>
      <c r="C5" s="3">
        <v>150</v>
      </c>
      <c r="D5" s="3">
        <v>8.75</v>
      </c>
      <c r="E5" s="3">
        <v>6.62</v>
      </c>
      <c r="F5" s="3">
        <v>43.06</v>
      </c>
      <c r="G5" s="4">
        <f t="shared" ref="G5:G7" si="0">(D5+F5)*4+(E5*9)</f>
        <v>266.82</v>
      </c>
      <c r="H5" s="3">
        <v>0.28999999999999998</v>
      </c>
      <c r="I5" s="3">
        <v>0</v>
      </c>
      <c r="J5" s="3">
        <v>0.03</v>
      </c>
      <c r="K5" s="3">
        <v>17.239999999999998</v>
      </c>
      <c r="L5" s="3">
        <v>207.47</v>
      </c>
      <c r="M5" s="3">
        <v>138.75</v>
      </c>
      <c r="N5" s="3">
        <v>4.67</v>
      </c>
    </row>
    <row r="6" spans="1:14" ht="17.399999999999999" customHeight="1">
      <c r="A6" s="3" t="s">
        <v>28</v>
      </c>
      <c r="B6" s="12" t="s">
        <v>29</v>
      </c>
      <c r="C6" s="3" t="s">
        <v>30</v>
      </c>
      <c r="D6" s="8">
        <v>0.26</v>
      </c>
      <c r="E6" s="8">
        <v>0.05</v>
      </c>
      <c r="F6" s="8">
        <v>15.22</v>
      </c>
      <c r="G6" s="13">
        <f t="shared" si="0"/>
        <v>62.370000000000005</v>
      </c>
      <c r="H6" s="8">
        <v>0</v>
      </c>
      <c r="I6" s="8">
        <v>2.9</v>
      </c>
      <c r="J6" s="8">
        <v>0</v>
      </c>
      <c r="K6" s="8">
        <v>8.0500000000000007</v>
      </c>
      <c r="L6" s="8">
        <v>9.7799999999999994</v>
      </c>
      <c r="M6" s="8">
        <v>5.24</v>
      </c>
      <c r="N6" s="8">
        <v>0.9</v>
      </c>
    </row>
    <row r="7" spans="1:14" ht="17.399999999999999" customHeight="1">
      <c r="A7" s="3"/>
      <c r="B7" s="12" t="s">
        <v>20</v>
      </c>
      <c r="C7" s="3">
        <v>40</v>
      </c>
      <c r="D7" s="3">
        <v>2.6</v>
      </c>
      <c r="E7" s="3">
        <v>0.7</v>
      </c>
      <c r="F7" s="3">
        <v>23.8</v>
      </c>
      <c r="G7" s="4">
        <f t="shared" si="0"/>
        <v>111.9</v>
      </c>
      <c r="H7" s="3">
        <v>4.3999999999999997E-2</v>
      </c>
      <c r="I7" s="3">
        <v>0</v>
      </c>
      <c r="J7" s="3">
        <v>0</v>
      </c>
      <c r="K7" s="3">
        <v>7.6</v>
      </c>
      <c r="L7" s="3">
        <v>26</v>
      </c>
      <c r="M7" s="3">
        <v>5.2</v>
      </c>
      <c r="N7" s="3">
        <v>0.48</v>
      </c>
    </row>
    <row r="8" spans="1:14" ht="17.399999999999999" customHeight="1">
      <c r="A8" s="15"/>
      <c r="B8" s="16" t="s">
        <v>22</v>
      </c>
      <c r="C8" s="17">
        <f>C4+C5+215+7+C7</f>
        <v>502</v>
      </c>
      <c r="D8" s="17">
        <f t="shared" ref="D8:N8" si="1">SUM(D4:D7)</f>
        <v>39.11</v>
      </c>
      <c r="E8" s="17">
        <f t="shared" si="1"/>
        <v>17.989999999999998</v>
      </c>
      <c r="F8" s="17">
        <f t="shared" si="1"/>
        <v>83.09</v>
      </c>
      <c r="G8" s="17">
        <f t="shared" si="1"/>
        <v>650.71999999999991</v>
      </c>
      <c r="H8" s="17">
        <f t="shared" si="1"/>
        <v>0.42399999999999999</v>
      </c>
      <c r="I8" s="17">
        <f t="shared" si="1"/>
        <v>3.17</v>
      </c>
      <c r="J8" s="17">
        <f t="shared" si="1"/>
        <v>0.12</v>
      </c>
      <c r="K8" s="17">
        <f t="shared" si="1"/>
        <v>61.02</v>
      </c>
      <c r="L8" s="17">
        <f t="shared" si="1"/>
        <v>491.05999999999995</v>
      </c>
      <c r="M8" s="17">
        <f t="shared" si="1"/>
        <v>177.01999999999998</v>
      </c>
      <c r="N8" s="17">
        <f t="shared" si="1"/>
        <v>8.17</v>
      </c>
    </row>
    <row r="9" spans="1:14" ht="17.399999999999999" customHeight="1">
      <c r="A9" s="18"/>
      <c r="B9" s="1"/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7.399999999999999" customHeight="1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7.399999999999999" customHeight="1">
      <c r="A11" s="37" t="s">
        <v>1</v>
      </c>
      <c r="B11" s="37" t="s">
        <v>2</v>
      </c>
      <c r="C11" s="37" t="s">
        <v>3</v>
      </c>
      <c r="D11" s="30" t="s">
        <v>4</v>
      </c>
      <c r="E11" s="31"/>
      <c r="F11" s="32"/>
      <c r="G11" s="37" t="s">
        <v>5</v>
      </c>
      <c r="H11" s="33" t="s">
        <v>6</v>
      </c>
      <c r="I11" s="34"/>
      <c r="J11" s="35"/>
      <c r="K11" s="33" t="s">
        <v>7</v>
      </c>
      <c r="L11" s="34"/>
      <c r="M11" s="34"/>
      <c r="N11" s="35"/>
    </row>
    <row r="12" spans="1:14" ht="17.399999999999999" customHeight="1">
      <c r="A12" s="38"/>
      <c r="B12" s="38"/>
      <c r="C12" s="38"/>
      <c r="D12" s="3" t="s">
        <v>8</v>
      </c>
      <c r="E12" s="4" t="s">
        <v>9</v>
      </c>
      <c r="F12" s="4" t="s">
        <v>10</v>
      </c>
      <c r="G12" s="38"/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</row>
    <row r="13" spans="1:14" ht="17.399999999999999" customHeight="1">
      <c r="A13" s="2" t="s">
        <v>36</v>
      </c>
      <c r="B13" s="21" t="s">
        <v>37</v>
      </c>
      <c r="C13" s="2">
        <v>60</v>
      </c>
      <c r="D13" s="8">
        <v>0.48</v>
      </c>
      <c r="E13" s="8">
        <v>0.06</v>
      </c>
      <c r="F13" s="8">
        <v>1.56</v>
      </c>
      <c r="G13" s="8">
        <v>8.6999999999999993</v>
      </c>
      <c r="H13" s="11">
        <v>0.01</v>
      </c>
      <c r="I13" s="8">
        <v>6</v>
      </c>
      <c r="J13" s="8">
        <v>0</v>
      </c>
      <c r="K13" s="8">
        <v>13.8</v>
      </c>
      <c r="L13" s="8">
        <v>25.2</v>
      </c>
      <c r="M13" s="8">
        <v>8.4</v>
      </c>
      <c r="N13" s="8">
        <v>0.36</v>
      </c>
    </row>
    <row r="14" spans="1:14" ht="17.399999999999999" customHeight="1">
      <c r="A14" s="2" t="s">
        <v>40</v>
      </c>
      <c r="B14" s="19" t="s">
        <v>41</v>
      </c>
      <c r="C14" s="2" t="s">
        <v>38</v>
      </c>
      <c r="D14" s="3">
        <v>6.1</v>
      </c>
      <c r="E14" s="4">
        <v>10.199999999999999</v>
      </c>
      <c r="F14" s="4">
        <v>7.9</v>
      </c>
      <c r="G14" s="2">
        <v>147.5</v>
      </c>
      <c r="H14" s="4">
        <v>0.1</v>
      </c>
      <c r="I14" s="4">
        <v>25.1</v>
      </c>
      <c r="J14" s="4">
        <v>183</v>
      </c>
      <c r="K14" s="4">
        <v>121.1</v>
      </c>
      <c r="L14" s="4">
        <v>140.1</v>
      </c>
      <c r="M14" s="4">
        <v>31.4</v>
      </c>
      <c r="N14" s="4">
        <v>1.2</v>
      </c>
    </row>
    <row r="15" spans="1:14" ht="17.399999999999999" customHeight="1">
      <c r="A15" s="5" t="s">
        <v>32</v>
      </c>
      <c r="B15" s="6" t="s">
        <v>33</v>
      </c>
      <c r="C15" s="22" t="s">
        <v>47</v>
      </c>
      <c r="D15" s="8">
        <v>20.07</v>
      </c>
      <c r="E15" s="8">
        <v>33.450000000000003</v>
      </c>
      <c r="F15" s="8">
        <v>3.71</v>
      </c>
      <c r="G15" s="8">
        <v>396.2</v>
      </c>
      <c r="H15" s="8">
        <v>0.11</v>
      </c>
      <c r="I15" s="8">
        <v>0.69</v>
      </c>
      <c r="J15" s="8">
        <v>0.47</v>
      </c>
      <c r="K15" s="8">
        <v>151.63999999999999</v>
      </c>
      <c r="L15" s="8">
        <v>331.8</v>
      </c>
      <c r="M15" s="8">
        <v>25.38</v>
      </c>
      <c r="N15" s="8">
        <v>3.71</v>
      </c>
    </row>
    <row r="16" spans="1:14" ht="17.399999999999999" customHeight="1">
      <c r="A16" s="3" t="s">
        <v>18</v>
      </c>
      <c r="B16" s="12" t="s">
        <v>19</v>
      </c>
      <c r="C16" s="3">
        <v>200</v>
      </c>
      <c r="D16" s="8">
        <v>0.2</v>
      </c>
      <c r="E16" s="8">
        <v>0.05</v>
      </c>
      <c r="F16" s="8">
        <v>15.01</v>
      </c>
      <c r="G16" s="13">
        <f>(D16+F16)*4+(E16*9)</f>
        <v>61.29</v>
      </c>
      <c r="H16" s="8">
        <v>0</v>
      </c>
      <c r="I16" s="8">
        <v>0.1</v>
      </c>
      <c r="J16" s="8">
        <v>0</v>
      </c>
      <c r="K16" s="8">
        <v>5.25</v>
      </c>
      <c r="L16" s="8">
        <v>8.24</v>
      </c>
      <c r="M16" s="8">
        <v>4.4000000000000004</v>
      </c>
      <c r="N16" s="8">
        <v>0.86</v>
      </c>
    </row>
    <row r="17" spans="1:14" ht="17.399999999999999" customHeight="1">
      <c r="A17" s="3"/>
      <c r="B17" s="12" t="s">
        <v>31</v>
      </c>
      <c r="C17" s="3">
        <v>40</v>
      </c>
      <c r="D17" s="8">
        <v>1.2</v>
      </c>
      <c r="E17" s="14">
        <v>0.3</v>
      </c>
      <c r="F17" s="14">
        <v>19.7</v>
      </c>
      <c r="G17" s="14">
        <v>85.9</v>
      </c>
      <c r="H17" s="14">
        <v>0.1</v>
      </c>
      <c r="I17" s="8">
        <v>0</v>
      </c>
      <c r="J17" s="8">
        <v>0</v>
      </c>
      <c r="K17" s="8">
        <v>8</v>
      </c>
      <c r="L17" s="8">
        <v>26</v>
      </c>
      <c r="M17" s="8">
        <v>5.6</v>
      </c>
      <c r="N17" s="14">
        <v>0.5</v>
      </c>
    </row>
    <row r="18" spans="1:14" ht="17.399999999999999" customHeight="1">
      <c r="A18" s="3"/>
      <c r="B18" s="12" t="s">
        <v>44</v>
      </c>
      <c r="C18" s="3">
        <v>100</v>
      </c>
      <c r="D18" s="8"/>
      <c r="E18" s="14"/>
      <c r="F18" s="14"/>
      <c r="G18" s="14"/>
      <c r="H18" s="14"/>
      <c r="I18" s="8"/>
      <c r="J18" s="8"/>
      <c r="K18" s="8"/>
      <c r="L18" s="8"/>
      <c r="M18" s="8"/>
      <c r="N18" s="14"/>
    </row>
    <row r="19" spans="1:14" ht="17.399999999999999" customHeight="1">
      <c r="A19" s="15"/>
      <c r="B19" s="16" t="s">
        <v>22</v>
      </c>
      <c r="C19" s="15">
        <f>C13+215+10+165+10+C16+C17+C18</f>
        <v>800</v>
      </c>
      <c r="D19" s="17">
        <f t="shared" ref="D19:N19" si="2">SUM(D13:D17)</f>
        <v>28.049999999999997</v>
      </c>
      <c r="E19" s="17">
        <f t="shared" si="2"/>
        <v>44.059999999999995</v>
      </c>
      <c r="F19" s="17">
        <f t="shared" si="2"/>
        <v>47.879999999999995</v>
      </c>
      <c r="G19" s="17">
        <f t="shared" si="2"/>
        <v>699.58999999999992</v>
      </c>
      <c r="H19" s="17">
        <f t="shared" si="2"/>
        <v>0.32</v>
      </c>
      <c r="I19" s="17">
        <f t="shared" si="2"/>
        <v>31.890000000000004</v>
      </c>
      <c r="J19" s="17">
        <f t="shared" si="2"/>
        <v>183.47</v>
      </c>
      <c r="K19" s="17">
        <f t="shared" si="2"/>
        <v>299.78999999999996</v>
      </c>
      <c r="L19" s="17">
        <f t="shared" si="2"/>
        <v>531.34</v>
      </c>
      <c r="M19" s="17">
        <f t="shared" si="2"/>
        <v>75.179999999999993</v>
      </c>
      <c r="N19" s="17">
        <f t="shared" si="2"/>
        <v>6.63</v>
      </c>
    </row>
    <row r="20" spans="1:14" ht="17.399999999999999" customHeight="1">
      <c r="A20" s="18"/>
      <c r="B20" s="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7.399999999999999" customHeight="1">
      <c r="A21" s="18"/>
      <c r="B21" s="16" t="s">
        <v>25</v>
      </c>
      <c r="C21" s="17">
        <f>C8+C19</f>
        <v>1302</v>
      </c>
      <c r="D21" s="17">
        <f t="shared" ref="D21:N21" si="3">D8+D19</f>
        <v>67.16</v>
      </c>
      <c r="E21" s="17">
        <f t="shared" si="3"/>
        <v>62.05</v>
      </c>
      <c r="F21" s="17">
        <f t="shared" si="3"/>
        <v>130.97</v>
      </c>
      <c r="G21" s="17">
        <f t="shared" si="3"/>
        <v>1350.31</v>
      </c>
      <c r="H21" s="17">
        <f t="shared" si="3"/>
        <v>0.74399999999999999</v>
      </c>
      <c r="I21" s="17">
        <f t="shared" si="3"/>
        <v>35.06</v>
      </c>
      <c r="J21" s="17">
        <f t="shared" si="3"/>
        <v>183.59</v>
      </c>
      <c r="K21" s="17">
        <f t="shared" si="3"/>
        <v>360.80999999999995</v>
      </c>
      <c r="L21" s="17">
        <f t="shared" si="3"/>
        <v>1022.4</v>
      </c>
      <c r="M21" s="17">
        <f t="shared" si="3"/>
        <v>252.2</v>
      </c>
      <c r="N21" s="17">
        <f t="shared" si="3"/>
        <v>14.8</v>
      </c>
    </row>
    <row r="22" spans="1:14" ht="17.399999999999999" customHeight="1">
      <c r="A22" s="18"/>
      <c r="B22" s="1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</sheetData>
  <mergeCells count="16">
    <mergeCell ref="A1:N1"/>
    <mergeCell ref="D2:F2"/>
    <mergeCell ref="H2:J2"/>
    <mergeCell ref="K2:N2"/>
    <mergeCell ref="A10:N10"/>
    <mergeCell ref="D11:F11"/>
    <mergeCell ref="H11:J11"/>
    <mergeCell ref="K11:N11"/>
    <mergeCell ref="A2:A3"/>
    <mergeCell ref="A11:A12"/>
    <mergeCell ref="B2:B3"/>
    <mergeCell ref="B11:B12"/>
    <mergeCell ref="C2:C3"/>
    <mergeCell ref="C11:C12"/>
    <mergeCell ref="G2:G3"/>
    <mergeCell ref="G11:G1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60" zoomScaleNormal="60" workbookViewId="0">
      <selection activeCell="B26" sqref="B26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399999999999999" customHeight="1">
      <c r="A2" s="37" t="s">
        <v>1</v>
      </c>
      <c r="B2" s="37" t="s">
        <v>2</v>
      </c>
      <c r="C2" s="37" t="s">
        <v>3</v>
      </c>
      <c r="D2" s="30" t="s">
        <v>4</v>
      </c>
      <c r="E2" s="31"/>
      <c r="F2" s="32"/>
      <c r="G2" s="37" t="s">
        <v>5</v>
      </c>
      <c r="H2" s="33" t="s">
        <v>6</v>
      </c>
      <c r="I2" s="34"/>
      <c r="J2" s="35"/>
      <c r="K2" s="33" t="s">
        <v>7</v>
      </c>
      <c r="L2" s="34"/>
      <c r="M2" s="34"/>
      <c r="N2" s="35"/>
    </row>
    <row r="3" spans="1:14" ht="17.399999999999999" customHeight="1">
      <c r="A3" s="38"/>
      <c r="B3" s="38"/>
      <c r="C3" s="38"/>
      <c r="D3" s="25" t="s">
        <v>8</v>
      </c>
      <c r="E3" s="26" t="s">
        <v>9</v>
      </c>
      <c r="F3" s="26" t="s">
        <v>10</v>
      </c>
      <c r="G3" s="38"/>
      <c r="H3" s="26" t="s">
        <v>11</v>
      </c>
      <c r="I3" s="26" t="s">
        <v>12</v>
      </c>
      <c r="J3" s="26" t="s">
        <v>13</v>
      </c>
      <c r="K3" s="26" t="s">
        <v>14</v>
      </c>
      <c r="L3" s="26" t="s">
        <v>15</v>
      </c>
      <c r="M3" s="26" t="s">
        <v>16</v>
      </c>
      <c r="N3" s="26" t="s">
        <v>17</v>
      </c>
    </row>
    <row r="4" spans="1:14" ht="17.399999999999999" customHeight="1">
      <c r="A4" s="27" t="s">
        <v>36</v>
      </c>
      <c r="B4" s="19" t="s">
        <v>37</v>
      </c>
      <c r="C4" s="27">
        <v>100</v>
      </c>
      <c r="D4" s="8">
        <v>1.1000000000000001</v>
      </c>
      <c r="E4" s="8">
        <v>0.2</v>
      </c>
      <c r="F4" s="8">
        <v>3.8</v>
      </c>
      <c r="G4" s="8">
        <v>21.4</v>
      </c>
      <c r="H4" s="8">
        <v>0.06</v>
      </c>
      <c r="I4" s="8">
        <v>25</v>
      </c>
      <c r="J4" s="8">
        <v>0</v>
      </c>
      <c r="K4" s="8">
        <v>14</v>
      </c>
      <c r="L4" s="8">
        <v>26</v>
      </c>
      <c r="M4" s="8">
        <v>20</v>
      </c>
      <c r="N4" s="8">
        <v>0.9</v>
      </c>
    </row>
    <row r="5" spans="1:14" ht="17.399999999999999" customHeight="1">
      <c r="A5" s="27" t="s">
        <v>40</v>
      </c>
      <c r="B5" s="19" t="s">
        <v>41</v>
      </c>
      <c r="C5" s="27" t="s">
        <v>48</v>
      </c>
      <c r="D5" s="11">
        <v>6.51</v>
      </c>
      <c r="E5" s="11">
        <v>11.22</v>
      </c>
      <c r="F5" s="11">
        <v>9.76</v>
      </c>
      <c r="G5" s="11">
        <v>166.04</v>
      </c>
      <c r="H5" s="11">
        <v>0.12</v>
      </c>
      <c r="I5" s="11">
        <v>31.29</v>
      </c>
      <c r="J5" s="11">
        <v>183.03</v>
      </c>
      <c r="K5" s="11">
        <v>129.6</v>
      </c>
      <c r="L5" s="11">
        <v>150.08000000000001</v>
      </c>
      <c r="M5" s="11">
        <v>35.590000000000003</v>
      </c>
      <c r="N5" s="11">
        <v>1.34</v>
      </c>
    </row>
    <row r="6" spans="1:14" ht="17.399999999999999" customHeight="1">
      <c r="A6" s="5" t="s">
        <v>32</v>
      </c>
      <c r="B6" s="6" t="s">
        <v>33</v>
      </c>
      <c r="C6" s="22" t="s">
        <v>38</v>
      </c>
      <c r="D6" s="11">
        <v>21.13</v>
      </c>
      <c r="E6" s="11">
        <v>43.37</v>
      </c>
      <c r="F6" s="11">
        <v>3.98</v>
      </c>
      <c r="G6" s="11">
        <v>490.85</v>
      </c>
      <c r="H6" s="11">
        <v>0.12</v>
      </c>
      <c r="I6" s="11">
        <v>0.72</v>
      </c>
      <c r="J6" s="11">
        <v>0.55000000000000004</v>
      </c>
      <c r="K6" s="11">
        <v>160.41999999999999</v>
      </c>
      <c r="L6" s="11">
        <v>350.36</v>
      </c>
      <c r="M6" s="11">
        <v>26.7</v>
      </c>
      <c r="N6" s="11">
        <v>3.92</v>
      </c>
    </row>
    <row r="7" spans="1:14" ht="17.399999999999999" customHeight="1">
      <c r="A7" s="25" t="s">
        <v>18</v>
      </c>
      <c r="B7" s="12" t="s">
        <v>19</v>
      </c>
      <c r="C7" s="25">
        <v>200</v>
      </c>
      <c r="D7" s="8">
        <v>0.2</v>
      </c>
      <c r="E7" s="8">
        <v>0.05</v>
      </c>
      <c r="F7" s="8">
        <v>15.01</v>
      </c>
      <c r="G7" s="13">
        <f>(D7+F7)*4+(E7*9)</f>
        <v>61.29</v>
      </c>
      <c r="H7" s="8">
        <v>0</v>
      </c>
      <c r="I7" s="8">
        <v>0.1</v>
      </c>
      <c r="J7" s="8">
        <v>0</v>
      </c>
      <c r="K7" s="8">
        <v>5.25</v>
      </c>
      <c r="L7" s="8">
        <v>8.24</v>
      </c>
      <c r="M7" s="8">
        <v>4.4000000000000004</v>
      </c>
      <c r="N7" s="8">
        <v>0.86</v>
      </c>
    </row>
    <row r="8" spans="1:14" ht="17.399999999999999" customHeight="1">
      <c r="A8" s="25"/>
      <c r="B8" s="12" t="s">
        <v>20</v>
      </c>
      <c r="C8" s="25">
        <v>40</v>
      </c>
      <c r="D8" s="25">
        <v>2.6</v>
      </c>
      <c r="E8" s="25">
        <v>0.7</v>
      </c>
      <c r="F8" s="25">
        <v>23.8</v>
      </c>
      <c r="G8" s="26">
        <f>(D8+F8)*4+(E8*9)</f>
        <v>111.9</v>
      </c>
      <c r="H8" s="25">
        <v>4.3999999999999997E-2</v>
      </c>
      <c r="I8" s="25">
        <v>0</v>
      </c>
      <c r="J8" s="25">
        <v>0</v>
      </c>
      <c r="K8" s="25">
        <v>7.6</v>
      </c>
      <c r="L8" s="25">
        <v>26</v>
      </c>
      <c r="M8" s="25">
        <v>5.2</v>
      </c>
      <c r="N8" s="25">
        <v>0.48</v>
      </c>
    </row>
    <row r="9" spans="1:14" ht="17.399999999999999" customHeight="1">
      <c r="A9" s="25"/>
      <c r="B9" s="12" t="s">
        <v>44</v>
      </c>
      <c r="C9" s="25">
        <v>100</v>
      </c>
      <c r="D9" s="8">
        <v>1.44</v>
      </c>
      <c r="E9" s="8">
        <v>0.32</v>
      </c>
      <c r="F9" s="8">
        <v>12.96</v>
      </c>
      <c r="G9" s="8">
        <v>60.48</v>
      </c>
      <c r="H9" s="8">
        <v>6.4000000000000001E-2</v>
      </c>
      <c r="I9" s="8">
        <v>96</v>
      </c>
      <c r="J9" s="8">
        <v>1.2800000000000001E-2</v>
      </c>
      <c r="K9" s="8">
        <v>54.4</v>
      </c>
      <c r="L9" s="8">
        <v>36.799999999999997</v>
      </c>
      <c r="M9" s="8">
        <v>20.8</v>
      </c>
      <c r="N9" s="8">
        <v>0.48</v>
      </c>
    </row>
    <row r="10" spans="1:14" ht="17.399999999999999" customHeight="1">
      <c r="A10" s="15"/>
      <c r="B10" s="15" t="s">
        <v>22</v>
      </c>
      <c r="C10" s="17">
        <f>C4+260+210+C7+C8+C9</f>
        <v>910</v>
      </c>
      <c r="D10" s="17">
        <f t="shared" ref="D10:N10" si="0">SUM(D4:D8)</f>
        <v>31.54</v>
      </c>
      <c r="E10" s="17">
        <f t="shared" si="0"/>
        <v>55.54</v>
      </c>
      <c r="F10" s="17">
        <f t="shared" si="0"/>
        <v>56.349999999999994</v>
      </c>
      <c r="G10" s="17">
        <f t="shared" si="0"/>
        <v>851.4799999999999</v>
      </c>
      <c r="H10" s="17">
        <f t="shared" si="0"/>
        <v>0.34399999999999997</v>
      </c>
      <c r="I10" s="17">
        <f t="shared" si="0"/>
        <v>57.11</v>
      </c>
      <c r="J10" s="17">
        <f t="shared" si="0"/>
        <v>183.58</v>
      </c>
      <c r="K10" s="17">
        <f t="shared" si="0"/>
        <v>316.87</v>
      </c>
      <c r="L10" s="17">
        <f t="shared" si="0"/>
        <v>560.68000000000006</v>
      </c>
      <c r="M10" s="17">
        <f t="shared" si="0"/>
        <v>91.890000000000015</v>
      </c>
      <c r="N10" s="17">
        <f t="shared" si="0"/>
        <v>7.5</v>
      </c>
    </row>
    <row r="11" spans="1:14" ht="17.399999999999999" customHeight="1">
      <c r="A11" s="24"/>
      <c r="B11" s="24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</sheetData>
  <mergeCells count="8">
    <mergeCell ref="A1:N1"/>
    <mergeCell ref="A2:A3"/>
    <mergeCell ref="B2:B3"/>
    <mergeCell ref="C2:C3"/>
    <mergeCell ref="D2:F2"/>
    <mergeCell ref="G2:G3"/>
    <mergeCell ref="H2:J2"/>
    <mergeCell ref="K2:N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2023-09-27T09:40:36Z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