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L16"/>
  <c r="K16"/>
  <c r="J16"/>
  <c r="I16"/>
  <c r="H16"/>
  <c r="F16"/>
  <c r="E16"/>
  <c r="D16"/>
  <c r="C16"/>
  <c r="G15"/>
  <c r="G16" s="1"/>
  <c r="N10"/>
  <c r="M10"/>
  <c r="L10"/>
  <c r="K10"/>
  <c r="K18" s="1"/>
  <c r="J10"/>
  <c r="I10"/>
  <c r="I18" s="1"/>
  <c r="H10"/>
  <c r="F10"/>
  <c r="E10"/>
  <c r="D10"/>
  <c r="C10"/>
  <c r="C18" s="1"/>
  <c r="G9"/>
  <c r="G6"/>
  <c r="N9" i="4"/>
  <c r="M9"/>
  <c r="L9"/>
  <c r="K9"/>
  <c r="J9"/>
  <c r="I9"/>
  <c r="H9"/>
  <c r="F9"/>
  <c r="E9"/>
  <c r="D9"/>
  <c r="C9"/>
  <c r="G7"/>
  <c r="G6"/>
  <c r="G9" s="1"/>
  <c r="O10" i="3"/>
  <c r="N10"/>
  <c r="M10"/>
  <c r="L10"/>
  <c r="K10"/>
  <c r="J10"/>
  <c r="I10"/>
  <c r="H10"/>
  <c r="F10"/>
  <c r="E10"/>
  <c r="D10"/>
  <c r="C10"/>
  <c r="G8"/>
  <c r="G10" s="1"/>
  <c r="L21" i="2"/>
  <c r="D21"/>
  <c r="O19"/>
  <c r="O9" s="1"/>
  <c r="O21" s="1"/>
  <c r="N19"/>
  <c r="M19"/>
  <c r="L19"/>
  <c r="K19"/>
  <c r="J19"/>
  <c r="J21" s="1"/>
  <c r="I19"/>
  <c r="H19"/>
  <c r="F19"/>
  <c r="E19"/>
  <c r="D19"/>
  <c r="C19"/>
  <c r="G17"/>
  <c r="G19" s="1"/>
  <c r="N9"/>
  <c r="L9"/>
  <c r="J9"/>
  <c r="H9"/>
  <c r="D9"/>
  <c r="C9"/>
  <c r="C21" s="1"/>
  <c r="G7"/>
  <c r="M6"/>
  <c r="M9" s="1"/>
  <c r="M21" s="1"/>
  <c r="K6"/>
  <c r="K9" s="1"/>
  <c r="K21" s="1"/>
  <c r="I6"/>
  <c r="I9" s="1"/>
  <c r="F6"/>
  <c r="F9" s="1"/>
  <c r="E6"/>
  <c r="E9" s="1"/>
  <c r="E21" s="1"/>
  <c r="O15" i="1"/>
  <c r="N15"/>
  <c r="N17" s="1"/>
  <c r="M15"/>
  <c r="M17" s="1"/>
  <c r="L15"/>
  <c r="K15"/>
  <c r="J15"/>
  <c r="J17" s="1"/>
  <c r="I15"/>
  <c r="I17" s="1"/>
  <c r="H15"/>
  <c r="H17" s="1"/>
  <c r="F15"/>
  <c r="E15"/>
  <c r="E17" s="1"/>
  <c r="D15"/>
  <c r="C15"/>
  <c r="G14"/>
  <c r="G15" s="1"/>
  <c r="O9"/>
  <c r="O17" s="1"/>
  <c r="N9"/>
  <c r="M9"/>
  <c r="L9"/>
  <c r="K9"/>
  <c r="K17" s="1"/>
  <c r="J9"/>
  <c r="I9"/>
  <c r="H9"/>
  <c r="F9"/>
  <c r="E9"/>
  <c r="D9"/>
  <c r="C9"/>
  <c r="G7"/>
  <c r="G6"/>
  <c r="D17" l="1"/>
  <c r="C17"/>
  <c r="L17"/>
  <c r="F17"/>
  <c r="G9"/>
  <c r="G17" s="1"/>
  <c r="I21" i="2"/>
  <c r="N21"/>
  <c r="F21"/>
  <c r="H21"/>
  <c r="G6"/>
  <c r="G9" s="1"/>
  <c r="G21" s="1"/>
  <c r="N18" i="5"/>
  <c r="H18"/>
  <c r="G10"/>
  <c r="G18" s="1"/>
  <c r="F18"/>
  <c r="E18"/>
  <c r="M18"/>
  <c r="D18"/>
  <c r="L18"/>
  <c r="J18"/>
</calcChain>
</file>

<file path=xl/sharedStrings.xml><?xml version="1.0" encoding="utf-8"?>
<sst xmlns="http://schemas.openxmlformats.org/spreadsheetml/2006/main" count="215" uniqueCount="53">
  <si>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</si>
  <si>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</si>
  <si>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</si>
  <si>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</si>
  <si>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</si>
  <si>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</si>
  <si>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</si>
  <si>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</si>
  <si>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</si>
  <si>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</si>
  <si>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</si>
  <si>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</si>
  <si>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</si>
  <si>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</si>
  <si>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</si>
  <si>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</si>
  <si>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</si>
  <si>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</si>
  <si>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</si>
  <si>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№262, 1996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</si>
  <si>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</si>
  <si>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</si>
  <si>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</si>
  <si>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</si>
  <si>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</si>
  <si>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</si>
  <si>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3 ДЕНЬ</t>
  </si>
  <si>
    <t>№61, 2006</t>
  </si>
  <si>
    <t>Голубцы ленивые с соусом сметанным (гов+свин) 90/20</t>
  </si>
  <si>
    <t>№ 464, 1996</t>
  </si>
  <si>
    <t>Каша гречневая вязкая</t>
  </si>
  <si>
    <t>№ 705, 2004</t>
  </si>
  <si>
    <t>Хлеб пшеничный</t>
  </si>
  <si>
    <t>ЗАВТРАК</t>
  </si>
  <si>
    <t>ОБЕД</t>
  </si>
  <si>
    <t xml:space="preserve">ТТК №1 </t>
  </si>
  <si>
    <t>Сыр твердый</t>
  </si>
  <si>
    <t>Каша манная молочная со сливочным маслом 220/10</t>
  </si>
  <si>
    <t>Батон с повидлом 60/35</t>
  </si>
  <si>
    <t>№138, 1996</t>
  </si>
  <si>
    <t>Суп картофельный с горохом и гренками 250/15</t>
  </si>
  <si>
    <t>№588, 1996</t>
  </si>
  <si>
    <t>Компот из сухофруктов</t>
  </si>
  <si>
    <t>Фрукт</t>
  </si>
  <si>
    <t>Чай с сахаром (заварка, сахар)</t>
  </si>
  <si>
    <t>Хлебец безглютеновый</t>
  </si>
  <si>
    <t>ТТК №61.а</t>
  </si>
  <si>
    <t>Голубцы ленивые с соусом сметанным (капуста белокачанная, говядина, крупа рисовая, лук репчатый, масло растительное, соль, сметана, мука рисовая, масло сливочное), 90/50</t>
  </si>
  <si>
    <t>Каша гречневая вязкая (крупа гречневая, соль йодированная, масло сливочное)</t>
  </si>
  <si>
    <t xml:space="preserve"> ЗАВТРАК</t>
  </si>
  <si>
    <t>11.9.а</t>
  </si>
  <si>
    <t>Чай без сахара</t>
  </si>
  <si>
    <t>Голубцы ленивые с соусом сметанным 90/20</t>
  </si>
</sst>
</file>

<file path=xl/styles.xml><?xml version="1.0" encoding="utf-8"?>
<styleSheet xmlns="http://schemas.openxmlformats.org/spreadsheetml/2006/main">
  <numFmts count="2">
    <numFmt numFmtId="164" formatCode="0.00_ "/>
    <numFmt numFmtId="165" formatCode="0.0"/>
  </numFmts>
  <fonts count="9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60" zoomScaleNormal="60" workbookViewId="0">
      <selection activeCell="B26" sqref="B26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</row>
    <row r="2" spans="1:15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5"/>
    </row>
    <row r="3" spans="1:15" ht="15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  <c r="O3" s="38" t="s">
        <v>8</v>
      </c>
    </row>
    <row r="4" spans="1:15" ht="15" customHeight="1">
      <c r="A4" s="37"/>
      <c r="B4" s="37"/>
      <c r="C4" s="37"/>
      <c r="D4" s="3" t="s">
        <v>9</v>
      </c>
      <c r="E4" s="4" t="s">
        <v>10</v>
      </c>
      <c r="F4" s="4" t="s">
        <v>11</v>
      </c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38"/>
    </row>
    <row r="5" spans="1:15" ht="15" customHeight="1">
      <c r="A5" s="3" t="s">
        <v>27</v>
      </c>
      <c r="B5" s="6" t="s">
        <v>28</v>
      </c>
      <c r="C5" s="3">
        <v>110</v>
      </c>
      <c r="D5" s="23">
        <v>13.12</v>
      </c>
      <c r="E5" s="23">
        <v>14.9</v>
      </c>
      <c r="F5" s="23">
        <v>13.97</v>
      </c>
      <c r="G5" s="23">
        <v>242.5</v>
      </c>
      <c r="H5" s="23">
        <v>7.0000000000000007E-2</v>
      </c>
      <c r="I5" s="23">
        <v>0.02</v>
      </c>
      <c r="J5" s="23">
        <v>0.17</v>
      </c>
      <c r="K5" s="23">
        <v>23.95</v>
      </c>
      <c r="L5" s="23">
        <v>125.48</v>
      </c>
      <c r="M5" s="23">
        <v>25.42</v>
      </c>
      <c r="N5" s="23">
        <v>1.28</v>
      </c>
      <c r="O5" s="8">
        <v>53.37</v>
      </c>
    </row>
    <row r="6" spans="1:15" ht="15" customHeight="1">
      <c r="A6" s="3" t="s">
        <v>29</v>
      </c>
      <c r="B6" s="6" t="s">
        <v>30</v>
      </c>
      <c r="C6" s="3">
        <v>150</v>
      </c>
      <c r="D6" s="3">
        <v>8.75</v>
      </c>
      <c r="E6" s="3">
        <v>6.62</v>
      </c>
      <c r="F6" s="3">
        <v>43.06</v>
      </c>
      <c r="G6" s="4">
        <f>(D6+F6)*4+(E6*9)</f>
        <v>266.82</v>
      </c>
      <c r="H6" s="3">
        <v>0.28999999999999998</v>
      </c>
      <c r="I6" s="3">
        <v>0</v>
      </c>
      <c r="J6" s="3">
        <v>0.03</v>
      </c>
      <c r="K6" s="3">
        <v>17.239999999999998</v>
      </c>
      <c r="L6" s="3">
        <v>207.47</v>
      </c>
      <c r="M6" s="3">
        <v>138.75</v>
      </c>
      <c r="N6" s="3">
        <v>4.67</v>
      </c>
      <c r="O6" s="3">
        <v>11.43</v>
      </c>
    </row>
    <row r="7" spans="1:15" ht="15" customHeight="1">
      <c r="A7" s="3" t="s">
        <v>20</v>
      </c>
      <c r="B7" s="6" t="s">
        <v>21</v>
      </c>
      <c r="C7" s="3">
        <v>200</v>
      </c>
      <c r="D7" s="5">
        <v>0.2</v>
      </c>
      <c r="E7" s="5">
        <v>0.05</v>
      </c>
      <c r="F7" s="5">
        <v>15.01</v>
      </c>
      <c r="G7" s="7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  <c r="O7" s="20">
        <v>3.34</v>
      </c>
    </row>
    <row r="8" spans="1:15" ht="15" customHeight="1">
      <c r="A8" s="3" t="s">
        <v>31</v>
      </c>
      <c r="B8" s="6" t="s">
        <v>32</v>
      </c>
      <c r="C8" s="3">
        <v>40</v>
      </c>
      <c r="D8" s="5">
        <v>1.2</v>
      </c>
      <c r="E8" s="15">
        <v>0.3</v>
      </c>
      <c r="F8" s="15">
        <v>19.7</v>
      </c>
      <c r="G8" s="15">
        <v>85.9</v>
      </c>
      <c r="H8" s="15">
        <v>0.1</v>
      </c>
      <c r="I8" s="5">
        <v>0</v>
      </c>
      <c r="J8" s="5">
        <v>0</v>
      </c>
      <c r="K8" s="5">
        <v>8</v>
      </c>
      <c r="L8" s="5">
        <v>26</v>
      </c>
      <c r="M8" s="5">
        <v>5.6</v>
      </c>
      <c r="N8" s="15">
        <v>0.5</v>
      </c>
      <c r="O8" s="3">
        <v>3.89</v>
      </c>
    </row>
    <row r="9" spans="1:15" ht="15" customHeight="1">
      <c r="A9" s="10"/>
      <c r="B9" s="10" t="s">
        <v>22</v>
      </c>
      <c r="C9" s="16">
        <f t="shared" ref="C9:O9" si="0">SUM(C5:C8)</f>
        <v>500</v>
      </c>
      <c r="D9" s="16">
        <f t="shared" si="0"/>
        <v>23.269999999999996</v>
      </c>
      <c r="E9" s="16">
        <f t="shared" si="0"/>
        <v>21.87</v>
      </c>
      <c r="F9" s="16">
        <f t="shared" si="0"/>
        <v>91.740000000000009</v>
      </c>
      <c r="G9" s="16">
        <f t="shared" si="0"/>
        <v>656.51</v>
      </c>
      <c r="H9" s="16">
        <f t="shared" si="0"/>
        <v>0.45999999999999996</v>
      </c>
      <c r="I9" s="16">
        <f t="shared" si="0"/>
        <v>0.12000000000000001</v>
      </c>
      <c r="J9" s="16">
        <f t="shared" si="0"/>
        <v>0.2</v>
      </c>
      <c r="K9" s="16">
        <f t="shared" si="0"/>
        <v>54.44</v>
      </c>
      <c r="L9" s="16">
        <f t="shared" si="0"/>
        <v>367.19</v>
      </c>
      <c r="M9" s="16">
        <f t="shared" si="0"/>
        <v>174.17000000000002</v>
      </c>
      <c r="N9" s="16">
        <f t="shared" si="0"/>
        <v>7.3100000000000005</v>
      </c>
      <c r="O9" s="16">
        <f t="shared" si="0"/>
        <v>72.03</v>
      </c>
    </row>
    <row r="10" spans="1:15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5"/>
    </row>
    <row r="11" spans="1:15" ht="15" customHeight="1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5"/>
    </row>
    <row r="12" spans="1:15" ht="15" customHeight="1">
      <c r="A12" s="36" t="s">
        <v>1</v>
      </c>
      <c r="B12" s="36" t="s">
        <v>2</v>
      </c>
      <c r="C12" s="36" t="s">
        <v>3</v>
      </c>
      <c r="D12" s="29" t="s">
        <v>4</v>
      </c>
      <c r="E12" s="30"/>
      <c r="F12" s="31"/>
      <c r="G12" s="36" t="s">
        <v>5</v>
      </c>
      <c r="H12" s="32" t="s">
        <v>6</v>
      </c>
      <c r="I12" s="33"/>
      <c r="J12" s="34"/>
      <c r="K12" s="32" t="s">
        <v>7</v>
      </c>
      <c r="L12" s="33"/>
      <c r="M12" s="33"/>
      <c r="N12" s="34"/>
      <c r="O12" s="38" t="s">
        <v>8</v>
      </c>
    </row>
    <row r="13" spans="1:15" ht="15" customHeight="1">
      <c r="A13" s="37"/>
      <c r="B13" s="37"/>
      <c r="C13" s="37"/>
      <c r="D13" s="3" t="s">
        <v>9</v>
      </c>
      <c r="E13" s="4" t="s">
        <v>10</v>
      </c>
      <c r="F13" s="4" t="s">
        <v>11</v>
      </c>
      <c r="G13" s="37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38"/>
    </row>
    <row r="14" spans="1:15" ht="15" customHeight="1">
      <c r="A14" s="3"/>
      <c r="B14" s="6" t="s">
        <v>24</v>
      </c>
      <c r="C14" s="3">
        <v>200</v>
      </c>
      <c r="D14" s="22">
        <v>5.9</v>
      </c>
      <c r="E14" s="22">
        <v>6.75</v>
      </c>
      <c r="F14" s="22">
        <v>9.91</v>
      </c>
      <c r="G14" s="7">
        <f>(D14+F14)*4+(E14*9)</f>
        <v>123.99000000000001</v>
      </c>
      <c r="H14" s="22">
        <v>0.08</v>
      </c>
      <c r="I14" s="22">
        <v>2.74</v>
      </c>
      <c r="J14" s="22">
        <v>0.04</v>
      </c>
      <c r="K14" s="22">
        <v>253.2</v>
      </c>
      <c r="L14" s="22">
        <v>189.9</v>
      </c>
      <c r="M14" s="22">
        <v>29.54</v>
      </c>
      <c r="N14" s="22">
        <v>0.12</v>
      </c>
      <c r="O14" s="3">
        <v>23</v>
      </c>
    </row>
    <row r="15" spans="1:15" ht="19.95" customHeight="1">
      <c r="A15" s="10"/>
      <c r="B15" s="10" t="s">
        <v>22</v>
      </c>
      <c r="C15" s="11">
        <f t="shared" ref="C15:O15" si="1">SUM(C11:C14)</f>
        <v>200</v>
      </c>
      <c r="D15" s="10">
        <f t="shared" si="1"/>
        <v>5.9</v>
      </c>
      <c r="E15" s="10">
        <f t="shared" si="1"/>
        <v>6.75</v>
      </c>
      <c r="F15" s="10">
        <f t="shared" si="1"/>
        <v>9.91</v>
      </c>
      <c r="G15" s="10">
        <f t="shared" si="1"/>
        <v>123.99000000000001</v>
      </c>
      <c r="H15" s="10">
        <f t="shared" si="1"/>
        <v>0.08</v>
      </c>
      <c r="I15" s="10">
        <f t="shared" si="1"/>
        <v>2.74</v>
      </c>
      <c r="J15" s="10">
        <f t="shared" si="1"/>
        <v>0.04</v>
      </c>
      <c r="K15" s="10">
        <f t="shared" si="1"/>
        <v>253.2</v>
      </c>
      <c r="L15" s="10">
        <f t="shared" si="1"/>
        <v>189.9</v>
      </c>
      <c r="M15" s="10">
        <f t="shared" si="1"/>
        <v>29.54</v>
      </c>
      <c r="N15" s="10">
        <f t="shared" si="1"/>
        <v>0.12</v>
      </c>
      <c r="O15" s="11">
        <f t="shared" si="1"/>
        <v>23</v>
      </c>
    </row>
    <row r="16" spans="1:15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" customHeight="1">
      <c r="A17" s="12"/>
      <c r="B17" s="10" t="s">
        <v>25</v>
      </c>
      <c r="C17" s="11">
        <f t="shared" ref="C17:O17" si="2">C9+C15</f>
        <v>700</v>
      </c>
      <c r="D17" s="11">
        <f t="shared" si="2"/>
        <v>29.169999999999995</v>
      </c>
      <c r="E17" s="11">
        <f t="shared" si="2"/>
        <v>28.62</v>
      </c>
      <c r="F17" s="11">
        <f t="shared" si="2"/>
        <v>101.65</v>
      </c>
      <c r="G17" s="11">
        <f t="shared" si="2"/>
        <v>780.5</v>
      </c>
      <c r="H17" s="11">
        <f t="shared" si="2"/>
        <v>0.53999999999999992</v>
      </c>
      <c r="I17" s="11">
        <f t="shared" si="2"/>
        <v>2.8600000000000003</v>
      </c>
      <c r="J17" s="11">
        <f t="shared" si="2"/>
        <v>0.24000000000000002</v>
      </c>
      <c r="K17" s="11">
        <f t="shared" si="2"/>
        <v>307.64</v>
      </c>
      <c r="L17" s="11">
        <f t="shared" si="2"/>
        <v>557.09</v>
      </c>
      <c r="M17" s="11">
        <f t="shared" si="2"/>
        <v>203.71</v>
      </c>
      <c r="N17" s="11">
        <f t="shared" si="2"/>
        <v>7.4300000000000006</v>
      </c>
      <c r="O17" s="11">
        <f t="shared" si="2"/>
        <v>95.03</v>
      </c>
    </row>
    <row r="18" spans="1:15" ht="15" customHeight="1">
      <c r="A18" s="12"/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5"/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B12:B13"/>
    <mergeCell ref="G3:G4"/>
    <mergeCell ref="G12:G13"/>
    <mergeCell ref="K12:N12"/>
    <mergeCell ref="B3:B4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activeCell="F27" sqref="F27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6.95" customHeight="1">
      <c r="A2" s="26" t="s">
        <v>33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6.95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  <c r="O3" s="38" t="s">
        <v>8</v>
      </c>
    </row>
    <row r="4" spans="1:15" ht="16.95" customHeight="1">
      <c r="A4" s="37"/>
      <c r="B4" s="37"/>
      <c r="C4" s="37"/>
      <c r="D4" s="3" t="s">
        <v>9</v>
      </c>
      <c r="E4" s="4" t="s">
        <v>10</v>
      </c>
      <c r="F4" s="4" t="s">
        <v>11</v>
      </c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38"/>
    </row>
    <row r="5" spans="1:15" ht="16.95" customHeight="1">
      <c r="A5" s="18" t="s">
        <v>35</v>
      </c>
      <c r="B5" s="6" t="s">
        <v>36</v>
      </c>
      <c r="C5" s="3">
        <v>25</v>
      </c>
      <c r="D5" s="9">
        <v>5.75</v>
      </c>
      <c r="E5" s="9">
        <v>7.25</v>
      </c>
      <c r="F5" s="9">
        <v>0</v>
      </c>
      <c r="G5" s="9">
        <v>88.25</v>
      </c>
      <c r="H5" s="9">
        <v>3.0000000000000001E-3</v>
      </c>
      <c r="I5" s="9">
        <v>0.4</v>
      </c>
      <c r="J5" s="9">
        <v>5.2999999999999999E-2</v>
      </c>
      <c r="K5" s="9">
        <v>250</v>
      </c>
      <c r="L5" s="9">
        <v>135</v>
      </c>
      <c r="M5" s="9">
        <v>12.5</v>
      </c>
      <c r="N5" s="9">
        <v>0.28000000000000003</v>
      </c>
      <c r="O5" s="13"/>
    </row>
    <row r="6" spans="1:15" ht="16.95" customHeight="1">
      <c r="A6" s="3" t="s">
        <v>19</v>
      </c>
      <c r="B6" s="6" t="s">
        <v>37</v>
      </c>
      <c r="C6" s="3">
        <v>230</v>
      </c>
      <c r="D6" s="5">
        <v>5.96</v>
      </c>
      <c r="E6" s="5">
        <f>5.9*2</f>
        <v>11.8</v>
      </c>
      <c r="F6" s="5">
        <f>15.51*2</f>
        <v>31.02</v>
      </c>
      <c r="G6" s="7">
        <f>(D6+F6)*4+(E6*9)</f>
        <v>254.12</v>
      </c>
      <c r="H6" s="5">
        <v>0.08</v>
      </c>
      <c r="I6" s="5">
        <f>0.66*2</f>
        <v>1.32</v>
      </c>
      <c r="J6" s="5">
        <v>0.06</v>
      </c>
      <c r="K6" s="5">
        <f>66.68*2</f>
        <v>133.36000000000001</v>
      </c>
      <c r="L6" s="5">
        <v>119.02</v>
      </c>
      <c r="M6" s="5">
        <f>9.95*2</f>
        <v>19.899999999999999</v>
      </c>
      <c r="N6" s="5">
        <v>0.42</v>
      </c>
      <c r="O6" s="5"/>
    </row>
    <row r="7" spans="1:15" ht="16.95" customHeight="1">
      <c r="A7" s="3" t="s">
        <v>20</v>
      </c>
      <c r="B7" s="6" t="s">
        <v>21</v>
      </c>
      <c r="C7" s="3">
        <v>200</v>
      </c>
      <c r="D7" s="5">
        <v>0.2</v>
      </c>
      <c r="E7" s="5">
        <v>0.05</v>
      </c>
      <c r="F7" s="5">
        <v>15.01</v>
      </c>
      <c r="G7" s="7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  <c r="O7" s="8"/>
    </row>
    <row r="8" spans="1:15" ht="16.95" customHeight="1">
      <c r="A8" s="3"/>
      <c r="B8" s="6" t="s">
        <v>38</v>
      </c>
      <c r="C8" s="3">
        <v>95</v>
      </c>
      <c r="D8" s="20">
        <v>38.619999999999997</v>
      </c>
      <c r="E8" s="20">
        <v>29.45</v>
      </c>
      <c r="F8" s="20">
        <v>297.33</v>
      </c>
      <c r="G8" s="20">
        <v>1608</v>
      </c>
      <c r="H8" s="20">
        <v>0.66</v>
      </c>
      <c r="I8" s="20">
        <v>8.89</v>
      </c>
      <c r="J8" s="20">
        <v>3.47</v>
      </c>
      <c r="K8" s="20">
        <v>2357</v>
      </c>
      <c r="L8" s="20">
        <v>2062</v>
      </c>
      <c r="M8" s="20">
        <v>358.01</v>
      </c>
      <c r="N8" s="20">
        <v>6.5</v>
      </c>
      <c r="O8" s="3"/>
    </row>
    <row r="9" spans="1:15" ht="16.95" customHeight="1">
      <c r="A9" s="10"/>
      <c r="B9" s="19" t="s">
        <v>22</v>
      </c>
      <c r="C9" s="11">
        <f t="shared" ref="C9:N9" si="0">SUM(C5:C8)</f>
        <v>550</v>
      </c>
      <c r="D9" s="11">
        <f t="shared" si="0"/>
        <v>50.53</v>
      </c>
      <c r="E9" s="11">
        <f t="shared" si="0"/>
        <v>48.55</v>
      </c>
      <c r="F9" s="11">
        <f t="shared" si="0"/>
        <v>343.36</v>
      </c>
      <c r="G9" s="11">
        <f t="shared" si="0"/>
        <v>2011.66</v>
      </c>
      <c r="H9" s="11">
        <f t="shared" si="0"/>
        <v>0.74299999999999999</v>
      </c>
      <c r="I9" s="11">
        <f t="shared" si="0"/>
        <v>10.71</v>
      </c>
      <c r="J9" s="11">
        <f t="shared" si="0"/>
        <v>3.5830000000000002</v>
      </c>
      <c r="K9" s="11">
        <f t="shared" si="0"/>
        <v>2745.61</v>
      </c>
      <c r="L9" s="11">
        <f t="shared" si="0"/>
        <v>2324.2600000000002</v>
      </c>
      <c r="M9" s="11">
        <f t="shared" si="0"/>
        <v>394.81</v>
      </c>
      <c r="N9" s="11">
        <f t="shared" si="0"/>
        <v>8.06</v>
      </c>
      <c r="O9" s="11">
        <f>153.92-O19</f>
        <v>62.11999999999999</v>
      </c>
    </row>
    <row r="10" spans="1:15" ht="16.9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5" ht="16.95" customHeight="1">
      <c r="A11" s="35" t="s">
        <v>34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ht="16.95" customHeight="1">
      <c r="A12" s="36" t="s">
        <v>1</v>
      </c>
      <c r="B12" s="36" t="s">
        <v>2</v>
      </c>
      <c r="C12" s="36" t="s">
        <v>3</v>
      </c>
      <c r="D12" s="29" t="s">
        <v>4</v>
      </c>
      <c r="E12" s="30"/>
      <c r="F12" s="31"/>
      <c r="G12" s="36" t="s">
        <v>5</v>
      </c>
      <c r="H12" s="32" t="s">
        <v>6</v>
      </c>
      <c r="I12" s="33"/>
      <c r="J12" s="34"/>
      <c r="K12" s="32" t="s">
        <v>7</v>
      </c>
      <c r="L12" s="33"/>
      <c r="M12" s="33"/>
      <c r="N12" s="34"/>
      <c r="O12" s="38" t="s">
        <v>8</v>
      </c>
    </row>
    <row r="13" spans="1:15" ht="16.95" customHeight="1">
      <c r="A13" s="37"/>
      <c r="B13" s="37"/>
      <c r="C13" s="37"/>
      <c r="D13" s="3" t="s">
        <v>9</v>
      </c>
      <c r="E13" s="4" t="s">
        <v>10</v>
      </c>
      <c r="F13" s="4" t="s">
        <v>11</v>
      </c>
      <c r="G13" s="37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38"/>
    </row>
    <row r="14" spans="1:15" ht="16.95" customHeight="1">
      <c r="A14" s="2" t="s">
        <v>39</v>
      </c>
      <c r="B14" s="21" t="s">
        <v>40</v>
      </c>
      <c r="C14" s="2">
        <v>265</v>
      </c>
      <c r="D14" s="13">
        <v>8.34</v>
      </c>
      <c r="E14" s="13">
        <v>5.26</v>
      </c>
      <c r="F14" s="13">
        <v>32.89</v>
      </c>
      <c r="G14" s="13">
        <v>212.6</v>
      </c>
      <c r="H14" s="13">
        <v>0.3</v>
      </c>
      <c r="I14" s="13">
        <v>1.5</v>
      </c>
      <c r="J14" s="13">
        <v>0.02</v>
      </c>
      <c r="K14" s="13">
        <v>51.06</v>
      </c>
      <c r="L14" s="13">
        <v>136.65</v>
      </c>
      <c r="M14" s="13">
        <v>45.63</v>
      </c>
      <c r="N14" s="13">
        <v>2.72</v>
      </c>
      <c r="O14" s="23">
        <v>10.51</v>
      </c>
    </row>
    <row r="15" spans="1:15" ht="16.95" customHeight="1">
      <c r="A15" s="3" t="s">
        <v>27</v>
      </c>
      <c r="B15" s="6" t="s">
        <v>28</v>
      </c>
      <c r="C15" s="3">
        <v>110</v>
      </c>
      <c r="D15" s="23">
        <v>13.12</v>
      </c>
      <c r="E15" s="23">
        <v>14.9</v>
      </c>
      <c r="F15" s="23">
        <v>13.97</v>
      </c>
      <c r="G15" s="23">
        <v>242.5</v>
      </c>
      <c r="H15" s="23">
        <v>7.0000000000000007E-2</v>
      </c>
      <c r="I15" s="23">
        <v>0.02</v>
      </c>
      <c r="J15" s="23">
        <v>0.17</v>
      </c>
      <c r="K15" s="23">
        <v>23.95</v>
      </c>
      <c r="L15" s="23">
        <v>125.48</v>
      </c>
      <c r="M15" s="23">
        <v>25.42</v>
      </c>
      <c r="N15" s="23">
        <v>1.28</v>
      </c>
      <c r="O15" s="8">
        <v>53.37</v>
      </c>
    </row>
    <row r="16" spans="1:15" ht="16.95" customHeight="1">
      <c r="A16" s="3" t="s">
        <v>29</v>
      </c>
      <c r="B16" s="6" t="s">
        <v>30</v>
      </c>
      <c r="C16" s="3">
        <v>180</v>
      </c>
      <c r="D16" s="24">
        <v>10.5</v>
      </c>
      <c r="E16" s="24">
        <v>7.9</v>
      </c>
      <c r="F16" s="24">
        <v>51.7</v>
      </c>
      <c r="G16" s="24">
        <v>320.2</v>
      </c>
      <c r="H16" s="24">
        <v>0.3</v>
      </c>
      <c r="I16" s="24">
        <v>0</v>
      </c>
      <c r="J16" s="24">
        <v>0</v>
      </c>
      <c r="K16" s="24">
        <v>20.7</v>
      </c>
      <c r="L16" s="24">
        <v>249</v>
      </c>
      <c r="M16" s="24">
        <v>166.5</v>
      </c>
      <c r="N16" s="24">
        <v>5.6</v>
      </c>
      <c r="O16" s="3">
        <v>13.72</v>
      </c>
    </row>
    <row r="17" spans="1:15" ht="16.95" customHeight="1">
      <c r="A17" s="3" t="s">
        <v>41</v>
      </c>
      <c r="B17" s="6" t="s">
        <v>42</v>
      </c>
      <c r="C17" s="3">
        <v>200</v>
      </c>
      <c r="D17" s="5">
        <v>0</v>
      </c>
      <c r="E17" s="5">
        <v>0</v>
      </c>
      <c r="F17" s="5">
        <v>9.98</v>
      </c>
      <c r="G17" s="7">
        <f>(D17+F17)*4+(E17*9)</f>
        <v>39.92</v>
      </c>
      <c r="H17" s="5">
        <v>0</v>
      </c>
      <c r="I17" s="5">
        <v>0</v>
      </c>
      <c r="J17" s="5">
        <v>0</v>
      </c>
      <c r="K17" s="5">
        <v>0.2</v>
      </c>
      <c r="L17" s="5">
        <v>0</v>
      </c>
      <c r="M17" s="5">
        <v>0</v>
      </c>
      <c r="N17" s="5">
        <v>0.03</v>
      </c>
      <c r="O17" s="20">
        <v>9.83</v>
      </c>
    </row>
    <row r="18" spans="1:15" ht="16.95" customHeight="1">
      <c r="A18" s="3"/>
      <c r="B18" s="6" t="s">
        <v>32</v>
      </c>
      <c r="C18" s="3">
        <v>45</v>
      </c>
      <c r="D18" s="15">
        <v>1.4</v>
      </c>
      <c r="E18" s="15">
        <v>0.3</v>
      </c>
      <c r="F18" s="15">
        <v>22.2</v>
      </c>
      <c r="G18" s="15">
        <v>96.6</v>
      </c>
      <c r="H18" s="15">
        <v>0.1</v>
      </c>
      <c r="I18" s="15">
        <v>0</v>
      </c>
      <c r="J18" s="15">
        <v>0</v>
      </c>
      <c r="K18" s="15">
        <v>9</v>
      </c>
      <c r="L18" s="15">
        <v>29.3</v>
      </c>
      <c r="M18" s="15">
        <v>6.3</v>
      </c>
      <c r="N18" s="15">
        <v>0.6</v>
      </c>
      <c r="O18" s="3">
        <v>4.37</v>
      </c>
    </row>
    <row r="19" spans="1:15" ht="16.95" customHeight="1">
      <c r="A19" s="10"/>
      <c r="B19" s="19" t="s">
        <v>22</v>
      </c>
      <c r="C19" s="11">
        <f t="shared" ref="C19:O19" si="1">SUM(C14:C18)</f>
        <v>800</v>
      </c>
      <c r="D19" s="11">
        <f t="shared" si="1"/>
        <v>33.36</v>
      </c>
      <c r="E19" s="11">
        <f t="shared" si="1"/>
        <v>28.360000000000003</v>
      </c>
      <c r="F19" s="11">
        <f t="shared" si="1"/>
        <v>130.74</v>
      </c>
      <c r="G19" s="11">
        <f t="shared" si="1"/>
        <v>911.81999999999994</v>
      </c>
      <c r="H19" s="11">
        <f t="shared" si="1"/>
        <v>0.76999999999999991</v>
      </c>
      <c r="I19" s="11">
        <f t="shared" si="1"/>
        <v>1.52</v>
      </c>
      <c r="J19" s="11">
        <f t="shared" si="1"/>
        <v>0.19</v>
      </c>
      <c r="K19" s="11">
        <f t="shared" si="1"/>
        <v>104.91000000000001</v>
      </c>
      <c r="L19" s="11">
        <f t="shared" si="1"/>
        <v>540.42999999999995</v>
      </c>
      <c r="M19" s="11">
        <f t="shared" si="1"/>
        <v>243.85000000000002</v>
      </c>
      <c r="N19" s="11">
        <f t="shared" si="1"/>
        <v>10.229999999999999</v>
      </c>
      <c r="O19" s="11">
        <f t="shared" si="1"/>
        <v>91.8</v>
      </c>
    </row>
    <row r="20" spans="1:15" ht="16.95" customHeight="1">
      <c r="A20" s="12"/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6.95" customHeight="1">
      <c r="A21" s="12"/>
      <c r="B21" s="19" t="s">
        <v>25</v>
      </c>
      <c r="C21" s="11">
        <f t="shared" ref="C21:O21" si="2">C9+C19</f>
        <v>1350</v>
      </c>
      <c r="D21" s="11">
        <f t="shared" si="2"/>
        <v>83.89</v>
      </c>
      <c r="E21" s="11">
        <f t="shared" si="2"/>
        <v>76.91</v>
      </c>
      <c r="F21" s="11">
        <f t="shared" si="2"/>
        <v>474.1</v>
      </c>
      <c r="G21" s="11">
        <f t="shared" si="2"/>
        <v>2923.48</v>
      </c>
      <c r="H21" s="11">
        <f t="shared" si="2"/>
        <v>1.5129999999999999</v>
      </c>
      <c r="I21" s="11">
        <f t="shared" si="2"/>
        <v>12.23</v>
      </c>
      <c r="J21" s="11">
        <f t="shared" si="2"/>
        <v>3.7730000000000001</v>
      </c>
      <c r="K21" s="11">
        <f t="shared" si="2"/>
        <v>2850.52</v>
      </c>
      <c r="L21" s="11">
        <f t="shared" si="2"/>
        <v>2864.69</v>
      </c>
      <c r="M21" s="11">
        <f t="shared" si="2"/>
        <v>638.66000000000008</v>
      </c>
      <c r="N21" s="11">
        <f t="shared" si="2"/>
        <v>18.29</v>
      </c>
      <c r="O21" s="11">
        <f t="shared" si="2"/>
        <v>153.91999999999999</v>
      </c>
    </row>
    <row r="22" spans="1:15" ht="16.95" customHeight="1">
      <c r="A22" s="12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B12:B13"/>
    <mergeCell ref="G3:G4"/>
    <mergeCell ref="G12:G13"/>
    <mergeCell ref="K12:N12"/>
    <mergeCell ref="B3:B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60" zoomScaleNormal="60" workbookViewId="0">
      <selection activeCell="B32" sqref="B32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7.399999999999999" customHeight="1">
      <c r="A2" s="26" t="s">
        <v>34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7.399999999999999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  <c r="O3" s="38" t="s">
        <v>8</v>
      </c>
    </row>
    <row r="4" spans="1:15" ht="17.399999999999999" customHeight="1">
      <c r="A4" s="37"/>
      <c r="B4" s="37"/>
      <c r="C4" s="37"/>
      <c r="D4" s="3" t="s">
        <v>9</v>
      </c>
      <c r="E4" s="4" t="s">
        <v>10</v>
      </c>
      <c r="F4" s="4" t="s">
        <v>11</v>
      </c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38"/>
    </row>
    <row r="5" spans="1:15" ht="17.399999999999999" customHeight="1">
      <c r="A5" s="2" t="s">
        <v>39</v>
      </c>
      <c r="B5" s="21" t="s">
        <v>40</v>
      </c>
      <c r="C5" s="2">
        <v>265</v>
      </c>
      <c r="D5" s="13">
        <v>8.34</v>
      </c>
      <c r="E5" s="13">
        <v>5.26</v>
      </c>
      <c r="F5" s="13">
        <v>32.89</v>
      </c>
      <c r="G5" s="13">
        <v>212.6</v>
      </c>
      <c r="H5" s="13">
        <v>0.3</v>
      </c>
      <c r="I5" s="13">
        <v>1.5</v>
      </c>
      <c r="J5" s="13">
        <v>0.02</v>
      </c>
      <c r="K5" s="13">
        <v>51.06</v>
      </c>
      <c r="L5" s="13">
        <v>136.65</v>
      </c>
      <c r="M5" s="13">
        <v>45.63</v>
      </c>
      <c r="N5" s="13">
        <v>2.72</v>
      </c>
      <c r="O5" s="23">
        <v>10.51</v>
      </c>
    </row>
    <row r="6" spans="1:15" ht="17.399999999999999" customHeight="1">
      <c r="A6" s="3" t="s">
        <v>27</v>
      </c>
      <c r="B6" s="6" t="s">
        <v>28</v>
      </c>
      <c r="C6" s="3">
        <v>110</v>
      </c>
      <c r="D6" s="23">
        <v>13.12</v>
      </c>
      <c r="E6" s="23">
        <v>14.9</v>
      </c>
      <c r="F6" s="23">
        <v>13.97</v>
      </c>
      <c r="G6" s="23">
        <v>242.5</v>
      </c>
      <c r="H6" s="23">
        <v>7.0000000000000007E-2</v>
      </c>
      <c r="I6" s="23">
        <v>0.02</v>
      </c>
      <c r="J6" s="23">
        <v>0.17</v>
      </c>
      <c r="K6" s="23">
        <v>23.95</v>
      </c>
      <c r="L6" s="23">
        <v>125.48</v>
      </c>
      <c r="M6" s="23">
        <v>25.42</v>
      </c>
      <c r="N6" s="23">
        <v>1.28</v>
      </c>
      <c r="O6" s="8">
        <v>53.37</v>
      </c>
    </row>
    <row r="7" spans="1:15" ht="17.399999999999999" customHeight="1">
      <c r="A7" s="3" t="s">
        <v>29</v>
      </c>
      <c r="B7" s="6" t="s">
        <v>30</v>
      </c>
      <c r="C7" s="3">
        <v>180</v>
      </c>
      <c r="D7" s="24">
        <v>10.5</v>
      </c>
      <c r="E7" s="24">
        <v>7.9</v>
      </c>
      <c r="F7" s="24">
        <v>51.7</v>
      </c>
      <c r="G7" s="24">
        <v>320.2</v>
      </c>
      <c r="H7" s="24">
        <v>0.3</v>
      </c>
      <c r="I7" s="24">
        <v>0</v>
      </c>
      <c r="J7" s="24">
        <v>0</v>
      </c>
      <c r="K7" s="24">
        <v>20.7</v>
      </c>
      <c r="L7" s="24">
        <v>249</v>
      </c>
      <c r="M7" s="24">
        <v>166.5</v>
      </c>
      <c r="N7" s="24">
        <v>5.6</v>
      </c>
      <c r="O7" s="3">
        <v>13.72</v>
      </c>
    </row>
    <row r="8" spans="1:15" ht="17.399999999999999" customHeight="1">
      <c r="A8" s="3" t="s">
        <v>41</v>
      </c>
      <c r="B8" s="6" t="s">
        <v>42</v>
      </c>
      <c r="C8" s="3">
        <v>200</v>
      </c>
      <c r="D8" s="5">
        <v>0</v>
      </c>
      <c r="E8" s="5">
        <v>0</v>
      </c>
      <c r="F8" s="5">
        <v>9.98</v>
      </c>
      <c r="G8" s="7">
        <f>(D8+F8)*4+(E8*9)</f>
        <v>39.92</v>
      </c>
      <c r="H8" s="5">
        <v>0</v>
      </c>
      <c r="I8" s="5">
        <v>0</v>
      </c>
      <c r="J8" s="5">
        <v>0</v>
      </c>
      <c r="K8" s="5">
        <v>0.2</v>
      </c>
      <c r="L8" s="5">
        <v>0</v>
      </c>
      <c r="M8" s="5">
        <v>0</v>
      </c>
      <c r="N8" s="5">
        <v>0.03</v>
      </c>
      <c r="O8" s="20">
        <v>9.83</v>
      </c>
    </row>
    <row r="9" spans="1:15" ht="17.399999999999999" customHeight="1">
      <c r="A9" s="3"/>
      <c r="B9" s="6" t="s">
        <v>32</v>
      </c>
      <c r="C9" s="3">
        <v>45</v>
      </c>
      <c r="D9" s="15">
        <v>1.4</v>
      </c>
      <c r="E9" s="15">
        <v>0.3</v>
      </c>
      <c r="F9" s="15">
        <v>22.2</v>
      </c>
      <c r="G9" s="15">
        <v>96.6</v>
      </c>
      <c r="H9" s="15">
        <v>0.1</v>
      </c>
      <c r="I9" s="15">
        <v>0</v>
      </c>
      <c r="J9" s="15">
        <v>0</v>
      </c>
      <c r="K9" s="15">
        <v>9</v>
      </c>
      <c r="L9" s="15">
        <v>29.3</v>
      </c>
      <c r="M9" s="15">
        <v>6.3</v>
      </c>
      <c r="N9" s="15">
        <v>0.6</v>
      </c>
      <c r="O9" s="3">
        <v>4.37</v>
      </c>
    </row>
    <row r="10" spans="1:15" ht="17.399999999999999" customHeight="1">
      <c r="A10" s="10"/>
      <c r="B10" s="10" t="s">
        <v>22</v>
      </c>
      <c r="C10" s="16">
        <f t="shared" ref="C10:O10" si="0">SUM(C5:C9)</f>
        <v>800</v>
      </c>
      <c r="D10" s="16">
        <f t="shared" si="0"/>
        <v>33.36</v>
      </c>
      <c r="E10" s="16">
        <f t="shared" si="0"/>
        <v>28.360000000000003</v>
      </c>
      <c r="F10" s="16">
        <f t="shared" si="0"/>
        <v>130.74</v>
      </c>
      <c r="G10" s="16">
        <f t="shared" si="0"/>
        <v>911.81999999999994</v>
      </c>
      <c r="H10" s="16">
        <f t="shared" si="0"/>
        <v>0.76999999999999991</v>
      </c>
      <c r="I10" s="16">
        <f t="shared" si="0"/>
        <v>1.52</v>
      </c>
      <c r="J10" s="16">
        <f t="shared" si="0"/>
        <v>0.19</v>
      </c>
      <c r="K10" s="16">
        <f t="shared" si="0"/>
        <v>104.91000000000001</v>
      </c>
      <c r="L10" s="16">
        <f t="shared" si="0"/>
        <v>540.42999999999995</v>
      </c>
      <c r="M10" s="16">
        <f t="shared" si="0"/>
        <v>243.85000000000002</v>
      </c>
      <c r="N10" s="16">
        <f t="shared" si="0"/>
        <v>10.229999999999999</v>
      </c>
      <c r="O10" s="16">
        <f t="shared" si="0"/>
        <v>91.8</v>
      </c>
    </row>
    <row r="11" spans="1:15" ht="17.39999999999999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10">
    <mergeCell ref="O3:O4"/>
    <mergeCell ref="C3:C4"/>
    <mergeCell ref="A3:A4"/>
    <mergeCell ref="B3:B4"/>
    <mergeCell ref="A1:N1"/>
    <mergeCell ref="A2:N2"/>
    <mergeCell ref="D3:F3"/>
    <mergeCell ref="H3:J3"/>
    <mergeCell ref="K3:N3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60" zoomScaleNormal="60" workbookViewId="0">
      <selection activeCell="B30" sqref="B30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399999999999999" customHeight="1">
      <c r="A2" s="26" t="s">
        <v>33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399999999999999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</row>
    <row r="4" spans="1:14" ht="17.399999999999999" customHeight="1">
      <c r="A4" s="37"/>
      <c r="B4" s="37"/>
      <c r="C4" s="37"/>
      <c r="D4" s="3" t="s">
        <v>9</v>
      </c>
      <c r="E4" s="4" t="s">
        <v>10</v>
      </c>
      <c r="F4" s="4" t="s">
        <v>11</v>
      </c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7.399999999999999" customHeight="1">
      <c r="A5" s="3" t="s">
        <v>46</v>
      </c>
      <c r="B5" s="6" t="s">
        <v>47</v>
      </c>
      <c r="C5" s="3">
        <v>140</v>
      </c>
      <c r="D5" s="15">
        <v>13.5</v>
      </c>
      <c r="E5" s="15">
        <v>16.2</v>
      </c>
      <c r="F5" s="15">
        <v>15.4</v>
      </c>
      <c r="G5" s="15">
        <v>261.3</v>
      </c>
      <c r="H5" s="15">
        <v>0.1</v>
      </c>
      <c r="I5" s="15">
        <v>0</v>
      </c>
      <c r="J5" s="15">
        <v>0.2</v>
      </c>
      <c r="K5" s="15">
        <v>29.8</v>
      </c>
      <c r="L5" s="15">
        <v>131.4</v>
      </c>
      <c r="M5" s="15">
        <v>26.7</v>
      </c>
      <c r="N5" s="15">
        <v>1.3</v>
      </c>
    </row>
    <row r="6" spans="1:14" ht="17.399999999999999" customHeight="1">
      <c r="A6" s="3" t="s">
        <v>29</v>
      </c>
      <c r="B6" s="6" t="s">
        <v>48</v>
      </c>
      <c r="C6" s="3">
        <v>150</v>
      </c>
      <c r="D6" s="3">
        <v>8.75</v>
      </c>
      <c r="E6" s="3">
        <v>6.62</v>
      </c>
      <c r="F6" s="3">
        <v>43.06</v>
      </c>
      <c r="G6" s="4">
        <f>(D6+F6)*4+(E6*9)</f>
        <v>266.82</v>
      </c>
      <c r="H6" s="3">
        <v>0.28999999999999998</v>
      </c>
      <c r="I6" s="3">
        <v>0</v>
      </c>
      <c r="J6" s="3">
        <v>0.03</v>
      </c>
      <c r="K6" s="3">
        <v>17.239999999999998</v>
      </c>
      <c r="L6" s="3">
        <v>207.47</v>
      </c>
      <c r="M6" s="3">
        <v>138.75</v>
      </c>
      <c r="N6" s="3">
        <v>4.67</v>
      </c>
    </row>
    <row r="7" spans="1:14" ht="17.399999999999999" customHeight="1">
      <c r="A7" s="3" t="s">
        <v>20</v>
      </c>
      <c r="B7" s="6" t="s">
        <v>44</v>
      </c>
      <c r="C7" s="3">
        <v>200</v>
      </c>
      <c r="D7" s="5">
        <v>0.2</v>
      </c>
      <c r="E7" s="5">
        <v>0.05</v>
      </c>
      <c r="F7" s="5">
        <v>15.01</v>
      </c>
      <c r="G7" s="7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7.399999999999999" customHeight="1">
      <c r="A8" s="3"/>
      <c r="B8" s="6" t="s">
        <v>45</v>
      </c>
      <c r="C8" s="3">
        <v>20</v>
      </c>
      <c r="D8" s="5">
        <v>1.6</v>
      </c>
      <c r="E8" s="5">
        <v>0.5</v>
      </c>
      <c r="F8" s="5">
        <v>9.3000000000000007</v>
      </c>
      <c r="G8" s="7">
        <v>48.4</v>
      </c>
      <c r="H8" s="5">
        <v>3.2000000000000001E-2</v>
      </c>
      <c r="I8" s="5">
        <v>0</v>
      </c>
      <c r="J8" s="5">
        <v>1.8</v>
      </c>
      <c r="K8" s="5">
        <v>6.8</v>
      </c>
      <c r="L8" s="5">
        <v>34.4</v>
      </c>
      <c r="M8" s="5">
        <v>12.6</v>
      </c>
      <c r="N8" s="5">
        <v>0.56000000000000005</v>
      </c>
    </row>
    <row r="9" spans="1:14" ht="17.399999999999999" customHeight="1">
      <c r="A9" s="10"/>
      <c r="B9" s="10" t="s">
        <v>22</v>
      </c>
      <c r="C9" s="16">
        <f t="shared" ref="C9:N9" si="0">SUM(C5:C8)</f>
        <v>510</v>
      </c>
      <c r="D9" s="16">
        <f t="shared" si="0"/>
        <v>24.05</v>
      </c>
      <c r="E9" s="16">
        <f t="shared" si="0"/>
        <v>23.37</v>
      </c>
      <c r="F9" s="16">
        <f t="shared" si="0"/>
        <v>82.77</v>
      </c>
      <c r="G9" s="16">
        <f t="shared" si="0"/>
        <v>637.80999999999995</v>
      </c>
      <c r="H9" s="16">
        <f t="shared" si="0"/>
        <v>0.42200000000000004</v>
      </c>
      <c r="I9" s="16">
        <f t="shared" si="0"/>
        <v>0.1</v>
      </c>
      <c r="J9" s="16">
        <f t="shared" si="0"/>
        <v>2.0300000000000002</v>
      </c>
      <c r="K9" s="16">
        <f t="shared" si="0"/>
        <v>59.089999999999996</v>
      </c>
      <c r="L9" s="16">
        <f t="shared" si="0"/>
        <v>381.51</v>
      </c>
      <c r="M9" s="16">
        <f t="shared" si="0"/>
        <v>182.45</v>
      </c>
      <c r="N9" s="16">
        <f t="shared" si="0"/>
        <v>7.3900000000000006</v>
      </c>
    </row>
    <row r="10" spans="1:14" ht="17.39999999999999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9">
    <mergeCell ref="C3:C4"/>
    <mergeCell ref="A3:A4"/>
    <mergeCell ref="A1:N1"/>
    <mergeCell ref="A2:N2"/>
    <mergeCell ref="D3:F3"/>
    <mergeCell ref="H3:J3"/>
    <mergeCell ref="K3:N3"/>
    <mergeCell ref="B3:B4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>
      <selection activeCell="F40" sqref="F40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26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</row>
    <row r="4" spans="1:14" ht="18" customHeight="1">
      <c r="A4" s="37"/>
      <c r="B4" s="37"/>
      <c r="C4" s="37"/>
      <c r="D4" s="3" t="s">
        <v>9</v>
      </c>
      <c r="E4" s="4" t="s">
        <v>10</v>
      </c>
      <c r="F4" s="4" t="s">
        <v>11</v>
      </c>
      <c r="G4" s="37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8" customHeight="1">
      <c r="A5" s="3" t="s">
        <v>27</v>
      </c>
      <c r="B5" s="6" t="s">
        <v>52</v>
      </c>
      <c r="C5" s="3">
        <v>110</v>
      </c>
      <c r="D5" s="15">
        <v>13.5</v>
      </c>
      <c r="E5" s="15">
        <v>16.2</v>
      </c>
      <c r="F5" s="15">
        <v>15.4</v>
      </c>
      <c r="G5" s="15">
        <v>261.3</v>
      </c>
      <c r="H5" s="15">
        <v>0.1</v>
      </c>
      <c r="I5" s="15">
        <v>0</v>
      </c>
      <c r="J5" s="15">
        <v>0.2</v>
      </c>
      <c r="K5" s="15">
        <v>29.8</v>
      </c>
      <c r="L5" s="15">
        <v>131.4</v>
      </c>
      <c r="M5" s="15">
        <v>26.7</v>
      </c>
      <c r="N5" s="15">
        <v>1.3</v>
      </c>
    </row>
    <row r="6" spans="1:14" ht="18" customHeight="1">
      <c r="A6" s="3" t="s">
        <v>29</v>
      </c>
      <c r="B6" s="6" t="s">
        <v>30</v>
      </c>
      <c r="C6" s="3">
        <v>150</v>
      </c>
      <c r="D6" s="3">
        <v>8.75</v>
      </c>
      <c r="E6" s="3">
        <v>6.62</v>
      </c>
      <c r="F6" s="3">
        <v>43.06</v>
      </c>
      <c r="G6" s="4">
        <f>(D6+F6)*4+(E6*9)</f>
        <v>266.82</v>
      </c>
      <c r="H6" s="3">
        <v>0.28999999999999998</v>
      </c>
      <c r="I6" s="3">
        <v>0</v>
      </c>
      <c r="J6" s="3">
        <v>0.03</v>
      </c>
      <c r="K6" s="3">
        <v>17.239999999999998</v>
      </c>
      <c r="L6" s="3">
        <v>207.47</v>
      </c>
      <c r="M6" s="3">
        <v>138.75</v>
      </c>
      <c r="N6" s="3">
        <v>4.67</v>
      </c>
    </row>
    <row r="7" spans="1:14" ht="18" customHeight="1">
      <c r="A7" s="3" t="s">
        <v>50</v>
      </c>
      <c r="B7" s="6" t="s">
        <v>51</v>
      </c>
      <c r="C7" s="3">
        <v>200</v>
      </c>
      <c r="D7" s="5">
        <v>0.19</v>
      </c>
      <c r="E7" s="5">
        <v>0.04</v>
      </c>
      <c r="F7" s="5">
        <v>0.04</v>
      </c>
      <c r="G7" s="7">
        <v>1.3</v>
      </c>
      <c r="H7" s="5">
        <v>0</v>
      </c>
      <c r="I7" s="5">
        <v>0</v>
      </c>
      <c r="J7" s="5">
        <v>0</v>
      </c>
      <c r="K7" s="5">
        <v>0</v>
      </c>
      <c r="L7" s="5">
        <v>0.01</v>
      </c>
      <c r="M7" s="5">
        <v>0</v>
      </c>
      <c r="N7" s="5">
        <v>0.01</v>
      </c>
    </row>
    <row r="8" spans="1:14" ht="18" customHeight="1">
      <c r="A8" s="3"/>
      <c r="B8" s="6" t="s">
        <v>32</v>
      </c>
      <c r="C8" s="3">
        <v>40</v>
      </c>
      <c r="D8" s="5">
        <v>1.2</v>
      </c>
      <c r="E8" s="15">
        <v>0.3</v>
      </c>
      <c r="F8" s="15">
        <v>19.7</v>
      </c>
      <c r="G8" s="15">
        <v>85.9</v>
      </c>
      <c r="H8" s="15">
        <v>0.1</v>
      </c>
      <c r="I8" s="5">
        <v>0</v>
      </c>
      <c r="J8" s="5">
        <v>0</v>
      </c>
      <c r="K8" s="5">
        <v>8</v>
      </c>
      <c r="L8" s="5">
        <v>26</v>
      </c>
      <c r="M8" s="5">
        <v>5.6</v>
      </c>
      <c r="N8" s="15">
        <v>0.5</v>
      </c>
    </row>
    <row r="9" spans="1:14" ht="18" customHeight="1">
      <c r="A9" s="3"/>
      <c r="B9" s="6" t="s">
        <v>43</v>
      </c>
      <c r="C9" s="3">
        <v>100</v>
      </c>
      <c r="D9" s="5">
        <v>0.9</v>
      </c>
      <c r="E9" s="5">
        <v>0.2</v>
      </c>
      <c r="F9" s="5">
        <v>8.1</v>
      </c>
      <c r="G9" s="4">
        <f>(D9+F9)*4+(E9*9)</f>
        <v>37.799999999999997</v>
      </c>
      <c r="H9" s="5">
        <v>0.04</v>
      </c>
      <c r="I9" s="5">
        <v>60</v>
      </c>
      <c r="J9" s="5">
        <v>8.0000000000000002E-3</v>
      </c>
      <c r="K9" s="5">
        <v>34</v>
      </c>
      <c r="L9" s="5">
        <v>23</v>
      </c>
      <c r="M9" s="5">
        <v>13</v>
      </c>
      <c r="N9" s="5">
        <v>0.3</v>
      </c>
    </row>
    <row r="10" spans="1:14" ht="18" customHeight="1">
      <c r="A10" s="10"/>
      <c r="B10" s="10" t="s">
        <v>22</v>
      </c>
      <c r="C10" s="16">
        <f t="shared" ref="C10:N10" si="0">SUM(C5:C9)</f>
        <v>600</v>
      </c>
      <c r="D10" s="16">
        <f t="shared" si="0"/>
        <v>24.54</v>
      </c>
      <c r="E10" s="16">
        <f t="shared" si="0"/>
        <v>23.36</v>
      </c>
      <c r="F10" s="16">
        <f t="shared" si="0"/>
        <v>86.3</v>
      </c>
      <c r="G10" s="16">
        <f t="shared" si="0"/>
        <v>653.11999999999989</v>
      </c>
      <c r="H10" s="16">
        <f t="shared" si="0"/>
        <v>0.53</v>
      </c>
      <c r="I10" s="16">
        <f t="shared" si="0"/>
        <v>60</v>
      </c>
      <c r="J10" s="16">
        <f t="shared" si="0"/>
        <v>0.23800000000000002</v>
      </c>
      <c r="K10" s="16">
        <f t="shared" si="0"/>
        <v>89.039999999999992</v>
      </c>
      <c r="L10" s="16">
        <f t="shared" si="0"/>
        <v>387.88</v>
      </c>
      <c r="M10" s="16">
        <f t="shared" si="0"/>
        <v>184.04999999999998</v>
      </c>
      <c r="N10" s="16">
        <f t="shared" si="0"/>
        <v>6.7799999999999994</v>
      </c>
    </row>
    <row r="11" spans="1:14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8" customHeight="1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8" customHeight="1">
      <c r="A13" s="36" t="s">
        <v>1</v>
      </c>
      <c r="B13" s="36" t="s">
        <v>2</v>
      </c>
      <c r="C13" s="36" t="s">
        <v>3</v>
      </c>
      <c r="D13" s="29" t="s">
        <v>4</v>
      </c>
      <c r="E13" s="30"/>
      <c r="F13" s="31"/>
      <c r="G13" s="36" t="s">
        <v>5</v>
      </c>
      <c r="H13" s="32" t="s">
        <v>6</v>
      </c>
      <c r="I13" s="33"/>
      <c r="J13" s="34"/>
      <c r="K13" s="32" t="s">
        <v>7</v>
      </c>
      <c r="L13" s="33"/>
      <c r="M13" s="33"/>
      <c r="N13" s="34"/>
    </row>
    <row r="14" spans="1:14" ht="18" customHeight="1">
      <c r="A14" s="37"/>
      <c r="B14" s="37"/>
      <c r="C14" s="37"/>
      <c r="D14" s="3" t="s">
        <v>9</v>
      </c>
      <c r="E14" s="4" t="s">
        <v>10</v>
      </c>
      <c r="F14" s="4" t="s">
        <v>11</v>
      </c>
      <c r="G14" s="37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</row>
    <row r="15" spans="1:14" ht="18" customHeight="1">
      <c r="A15" s="3"/>
      <c r="B15" s="6" t="s">
        <v>24</v>
      </c>
      <c r="C15" s="3">
        <v>200</v>
      </c>
      <c r="D15" s="5">
        <v>5.9</v>
      </c>
      <c r="E15" s="5">
        <v>6.75</v>
      </c>
      <c r="F15" s="5">
        <v>9.91</v>
      </c>
      <c r="G15" s="7">
        <f>(D15+F15)*4+(E15*9)</f>
        <v>123.99000000000001</v>
      </c>
      <c r="H15" s="5">
        <v>0.08</v>
      </c>
      <c r="I15" s="5">
        <v>2.74</v>
      </c>
      <c r="J15" s="5">
        <v>0.04</v>
      </c>
      <c r="K15" s="5">
        <v>253.2</v>
      </c>
      <c r="L15" s="5">
        <v>189.9</v>
      </c>
      <c r="M15" s="5">
        <v>29.54</v>
      </c>
      <c r="N15" s="5">
        <v>0.12</v>
      </c>
    </row>
    <row r="16" spans="1:14" ht="18" customHeight="1">
      <c r="A16" s="10"/>
      <c r="B16" s="10" t="s">
        <v>22</v>
      </c>
      <c r="C16" s="11">
        <f t="shared" ref="C16:N16" si="1">SUM(C12:C15)</f>
        <v>200</v>
      </c>
      <c r="D16" s="11">
        <f t="shared" si="1"/>
        <v>5.9</v>
      </c>
      <c r="E16" s="11">
        <f t="shared" si="1"/>
        <v>6.75</v>
      </c>
      <c r="F16" s="11">
        <f t="shared" si="1"/>
        <v>9.91</v>
      </c>
      <c r="G16" s="11">
        <f t="shared" si="1"/>
        <v>123.99000000000001</v>
      </c>
      <c r="H16" s="11">
        <f t="shared" si="1"/>
        <v>0.08</v>
      </c>
      <c r="I16" s="11">
        <f t="shared" si="1"/>
        <v>2.74</v>
      </c>
      <c r="J16" s="11">
        <f t="shared" si="1"/>
        <v>0.04</v>
      </c>
      <c r="K16" s="11">
        <f t="shared" si="1"/>
        <v>253.2</v>
      </c>
      <c r="L16" s="11">
        <f t="shared" si="1"/>
        <v>189.9</v>
      </c>
      <c r="M16" s="11">
        <f t="shared" si="1"/>
        <v>29.54</v>
      </c>
      <c r="N16" s="11">
        <f t="shared" si="1"/>
        <v>0.12</v>
      </c>
    </row>
    <row r="17" spans="1:14" ht="18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8" customHeight="1">
      <c r="A18" s="12"/>
      <c r="B18" s="10" t="s">
        <v>25</v>
      </c>
      <c r="C18" s="11">
        <f t="shared" ref="C18:N18" si="2">C10+C16</f>
        <v>800</v>
      </c>
      <c r="D18" s="11">
        <f t="shared" si="2"/>
        <v>30.439999999999998</v>
      </c>
      <c r="E18" s="11">
        <f t="shared" si="2"/>
        <v>30.11</v>
      </c>
      <c r="F18" s="11">
        <f t="shared" si="2"/>
        <v>96.21</v>
      </c>
      <c r="G18" s="11">
        <f t="shared" si="2"/>
        <v>777.1099999999999</v>
      </c>
      <c r="H18" s="11">
        <f t="shared" si="2"/>
        <v>0.61</v>
      </c>
      <c r="I18" s="11">
        <f t="shared" si="2"/>
        <v>62.74</v>
      </c>
      <c r="J18" s="11">
        <f t="shared" si="2"/>
        <v>0.27800000000000002</v>
      </c>
      <c r="K18" s="11">
        <f t="shared" si="2"/>
        <v>342.24</v>
      </c>
      <c r="L18" s="11">
        <f t="shared" si="2"/>
        <v>577.78</v>
      </c>
      <c r="M18" s="11">
        <f t="shared" si="2"/>
        <v>213.58999999999997</v>
      </c>
      <c r="N18" s="11">
        <f t="shared" si="2"/>
        <v>6.8999999999999995</v>
      </c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